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56" tabRatio="811" activeTab="0"/>
  </bookViews>
  <sheets>
    <sheet name="Ident. y Eval. Req Legales y Ot" sheetId="1" r:id="rId1"/>
  </sheets>
  <externalReferences>
    <externalReference r:id="rId4"/>
    <externalReference r:id="rId5"/>
    <externalReference r:id="rId6"/>
  </externalReferences>
  <definedNames>
    <definedName name="a">#N/A</definedName>
    <definedName name="Aire">#REF!</definedName>
    <definedName name="_xlnm.Print_Area" localSheetId="0">'Ident. y Eval. Req Legales y Ot'!$A$1:$Q$96</definedName>
    <definedName name="D">#REF!</definedName>
    <definedName name="fuck">'[1]0. Varios'!#REF!</definedName>
    <definedName name="god">#REF!</definedName>
    <definedName name="JKASJAKSJAKSJ">#REF!</definedName>
    <definedName name="kjkjkjkjkj">#REF!</definedName>
    <definedName name="KSJSKJS">#N/A</definedName>
    <definedName name="Le">'[1]0. Varios'!#REF!</definedName>
    <definedName name="Legislación_General" localSheetId="0">'Ident. y Eval. Req Legales y Ot'!$A$12</definedName>
    <definedName name="Ley">'[1]0. Varios'!#REF!</definedName>
    <definedName name="No">#REF!</definedName>
    <definedName name="ÑAM">#REF!</definedName>
    <definedName name="qqqq">#REF!</definedName>
    <definedName name="s">#N/A</definedName>
    <definedName name="Si">#REF!</definedName>
    <definedName name="Temática_Ambiental" localSheetId="0">'Ident. y Eval. Req Legales y Ot'!#REF!</definedName>
    <definedName name="Temática_Ambiental">#REF!</definedName>
    <definedName name="Temática_Laboral" localSheetId="0">'Ident. y Eval. Req Legales y Ot'!#REF!</definedName>
    <definedName name="Temática_Laboral">'[1]0. Varios'!#REF!</definedName>
    <definedName name="Temática_S_SO" localSheetId="0">'Ident. y Eval. Req Legales y Ot'!#REF!</definedName>
    <definedName name="Temática_S_SO">'[1]0. Varios'!#REF!</definedName>
    <definedName name="Temática_Sustancias_Peligrosas" localSheetId="0">#REF!</definedName>
    <definedName name="Temática_Sustancias_Peligrosas">'[1]0. Varios'!#REF!</definedName>
    <definedName name="_xlnm.Print_Titles" localSheetId="0">'Ident. y Eval. Req Legales y Ot'!$1:$11</definedName>
    <definedName name="y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<sst xmlns="http://schemas.openxmlformats.org/spreadsheetml/2006/main" count="421" uniqueCount="223">
  <si>
    <t>N°</t>
  </si>
  <si>
    <t>Observaciones</t>
  </si>
  <si>
    <t>Cant. Art. Eval.</t>
  </si>
  <si>
    <t>Cant. Art. Apl.</t>
  </si>
  <si>
    <t>N° Art.  que SI Cumpl.</t>
  </si>
  <si>
    <t>N° Art.  que NO Cumpl.</t>
  </si>
  <si>
    <t>% de Cumpl.</t>
  </si>
  <si>
    <t>Comité Paritario</t>
  </si>
  <si>
    <t>Plaguicidas</t>
  </si>
  <si>
    <t>Normas Generales</t>
  </si>
  <si>
    <t>Sobre Cotizaciones</t>
  </si>
  <si>
    <t>Prevención de Riesgos</t>
  </si>
  <si>
    <t>Condiciones de Higiene, Salud y Seguridad</t>
  </si>
  <si>
    <t>Cant. Art. Norm.</t>
  </si>
  <si>
    <t xml:space="preserve">Fecha Evaluación de Cumplimiento: </t>
  </si>
  <si>
    <t>SISTEMA DE GESTIÓN INTEGRADO</t>
  </si>
  <si>
    <t xml:space="preserve">IDENTIFICACIÓN Y EVALUACIÓN DE REQUISITOS LEGALES Y OTROS REQUISITOS
</t>
  </si>
  <si>
    <t>EVALUACIÓN DE CUMPLIMIENTO</t>
  </si>
  <si>
    <t>Elaborado Por</t>
  </si>
  <si>
    <t>Nombre</t>
  </si>
  <si>
    <t>Fecha Actualización</t>
  </si>
  <si>
    <t>Página: 1 de 1</t>
  </si>
  <si>
    <t>CÓDIGO: CAP-SGI-P-0009/F1</t>
  </si>
  <si>
    <t>Ley</t>
  </si>
  <si>
    <t>Seremi de Salud / Superintendencia de Seguridad Social</t>
  </si>
  <si>
    <t>D.S</t>
  </si>
  <si>
    <t>Superintendencia de Seguridad Social</t>
  </si>
  <si>
    <t>Seremi de Salud / Inspección del Trabajo</t>
  </si>
  <si>
    <t>APRUEBA EL REGLAMENTO PARA LA CALIFICACION Y EVALUACION DE LOS ACCIDENTES DEL TRABAJO Y ENFERMEDADES PROFESIONALES, DE ACUERDO CON LO DISPUESTO EN LA LEY 16.744, DE 1° DE FEBRERO DE 1968, QUE ESTABLECIO EL SEGURO SOCIAL CONTRA LOS RIESGOS POR ESTOS ACCIDENTES Y ENFERMEDADES</t>
  </si>
  <si>
    <t>Ministerio del Trabajo y Previsión Social</t>
  </si>
  <si>
    <t>APRUEBA EL REGLAMENTO PARA LA APLICACIÓN DEL ARTÍCULO 66 BIS DE LA LEY 16.744 SOBRE LA GESTIÓN DE LA SEGURIDAD Y SALUD EN EL TRABAJO EN OBRAS, FAENAS O SERVICIOS QUE INDICA.</t>
  </si>
  <si>
    <t>Inspección del Trabajo</t>
  </si>
  <si>
    <t>APRUEBA EL REGLAMENTO PARA LA CONSTITUCIÓN Y FUNCIONAMIENTO DE LOS COMITÉS PARITARIOS DE HIGIENE Y SEGURIDAD</t>
  </si>
  <si>
    <t>APRUEBA REGLAMENTO PARA APLICACION DE ARTICULOS 15 Y 16 DE LEY Nº16.744, SOBRE EXENCIONES, REBAJAS Y RECARGOS DE LA COTIZACION ADICIONAL DIFERENCIADA</t>
  </si>
  <si>
    <t>APRUEBA REGLAMENTO SOBRE PREVENCION DE RIESGOS PROFESIONALES</t>
  </si>
  <si>
    <t>Ministerio de Salud</t>
  </si>
  <si>
    <t>CERTIFICACION DE CALIDAD DE ELEMENTOS DE PROTECCION
PERSONAL CONTRA RIESGOS OCUPACIONALES</t>
  </si>
  <si>
    <t>Instituto de Salud Pública</t>
  </si>
  <si>
    <t>REGLAMENTA NORMAS SOBRE EXTINTORES PORTATILES</t>
  </si>
  <si>
    <t>Ministerio de Economía, Fomento y Reconstrucción.</t>
  </si>
  <si>
    <t>REGULA EL PESO MAXIMO DE CARGA HUMANA</t>
  </si>
  <si>
    <t>APRUEBA REGLAMENTO PARA LA APLICACION DE LA LEY Nº
20.001, QUE REGULA EL PESO MAXIMO DE CARGA HUMANA</t>
  </si>
  <si>
    <t>APRUEBA REGLAMENTO SOBRE CONDICIONES SANITARIAS Y AMBIENTALES BASICAS EN LOS LUGARES DE TRABAJO</t>
  </si>
  <si>
    <t>D</t>
  </si>
  <si>
    <t>Ministerio Secretaria General de la Presidencia</t>
  </si>
  <si>
    <t>DFL</t>
  </si>
  <si>
    <t>Ministerio de Transporte y Telecomunicaciones</t>
  </si>
  <si>
    <t>Carabineros de Chile</t>
  </si>
  <si>
    <t>Seremi de Salud</t>
  </si>
  <si>
    <t>Ministerio del Trabajo y Previsión Social; Subsecretaría de Previsión Social</t>
  </si>
  <si>
    <t xml:space="preserve">Superintendencia de Seguro Social. </t>
  </si>
  <si>
    <t>Nch</t>
  </si>
  <si>
    <t xml:space="preserve"> Instituto Nacional de Normalización</t>
  </si>
  <si>
    <t>LEY</t>
  </si>
  <si>
    <t>MINISTERIO SECRETARÍA GENERAL DE LA PRESIDENCIA</t>
  </si>
  <si>
    <t>Superintendencia del Medio Ambiente, Organismos del Estado, Municipalidades</t>
  </si>
  <si>
    <t>ESTABLECE MECANISMOS DE CONTROL APLICABLES A LAS SUSTANCIAS
 AGOTADORAS DE LA CAPA DE OZONO</t>
  </si>
  <si>
    <t>Seremi de Salud, Servicio Agrícola y Ganadero, Servicio Nacional de Aduana</t>
  </si>
  <si>
    <t>REGLAMENTO SANITARIO SOBRE MANEJO DE RESIDUOS PELIGROSOS</t>
  </si>
  <si>
    <t>APRUEBA REGLAMENTO DEL REGISTRO DE EMISIONES Y
TRANSFERENCIAS DE CONTAMINANTES, RETC</t>
  </si>
  <si>
    <t>DS</t>
  </si>
  <si>
    <t>MINISTERIO DEL MEDIO AMBIENTE</t>
  </si>
  <si>
    <t>SUPERINTENDENCIA DEL MEDIO AMBIENTE</t>
  </si>
  <si>
    <t>Única de 23-03-2006</t>
  </si>
  <si>
    <t>Secretarias Regionales Ministeriales de Salud</t>
  </si>
  <si>
    <t>Única de 16-06-2004</t>
  </si>
  <si>
    <t>Sustancias Peligrosas</t>
  </si>
  <si>
    <t>Residuos peligrosos</t>
  </si>
  <si>
    <t>Emisiones</t>
  </si>
  <si>
    <t>ESTABLECE NORMAS DE EMISION APLICABLES A VEHICULOS MOTORIZADOS MEDIANOS QUE INDICA</t>
  </si>
  <si>
    <t>Superintendencia del Medio Ambiente, Organismos del Estado con competencia ambiental</t>
  </si>
  <si>
    <t>MODIFICA LEY Nº 19.419, EN MATERIA DE AMBIENTES LIBRES DE HUMO DE TABACO</t>
  </si>
  <si>
    <t>MINISTERIO DE SALUD; SUBSECRETARÍA DE SALUD PÚBLICA</t>
  </si>
  <si>
    <t>Única de 08-02-2013</t>
  </si>
  <si>
    <t>REGULA ACTIVIDADES QUE INDICA RELACIONADAS CON EL TABACO</t>
  </si>
  <si>
    <t>MODIFICA LA LEY Nº 19.419, EN MATERIAS RELATIVAS A LA PUBLICIDAD Y EL CONSUMO DEL TABACO</t>
  </si>
  <si>
    <t>Única de 06-05-2006</t>
  </si>
  <si>
    <t>SOBRE PROTECCION DE LA VIDA PRIVADA</t>
  </si>
  <si>
    <t>DLF</t>
  </si>
  <si>
    <t>ESTABLECE NORMAS PARA EVITAR EMANACIONES O CONTAMINANTES ATMOSFERICOS DE CUALQUIERA NATURALEZA</t>
  </si>
  <si>
    <t>Única de 18-05-1961|</t>
  </si>
  <si>
    <t>REGLAMENTO DE LOS SERVICIOS DE AGUA DESTINADOS AL CONSUMO HUMANO</t>
  </si>
  <si>
    <t>Ds</t>
  </si>
  <si>
    <t>Seremi de Salud, Inspección del Trabajo</t>
  </si>
  <si>
    <t>30-07-2010 DS 76</t>
  </si>
  <si>
    <t>REGLAMENTO DE PESTICIDAS DE USO SANITARIO Y DOMESTICO</t>
  </si>
  <si>
    <t>Ministerio de Salud; Subsecretaria  de la Salud Publica</t>
  </si>
  <si>
    <t>CREA EL MINISTERIO, EL SERVICIO DE EVALUACIÓN AMBIENTAL Y LA SUPERINTENDENCIA DEL MEDIO AMBIENTE</t>
  </si>
  <si>
    <t>REVISA, REFORMULA Y ACTUALIZA PLAN DE PREVENCIÓN Y  DESCONTAMINACIÓN ATMOSFÉRICA PARA LA REGIÓN METROPOLITANA</t>
  </si>
  <si>
    <t>Ord</t>
  </si>
  <si>
    <t>Superintendencia de seguridad social</t>
  </si>
  <si>
    <t xml:space="preserve">ESCALA PARA LA DETERMINACIÓN DE LA COTIZACIÓN ADICIONAL DIFERENCIADA </t>
  </si>
  <si>
    <t>ESTABLECE MECANISMOS DE CONTROL APLICABLES A LAS SUSTANCIAS AGOTADORAS DE LA CAPA DE OZONO</t>
  </si>
  <si>
    <t xml:space="preserve">José Muñoz </t>
  </si>
  <si>
    <t>Súper intendencia del Medio ambiente / Seremi de Salud</t>
  </si>
  <si>
    <t>Seremi de Salud, Inspección del trabajo</t>
  </si>
  <si>
    <t>Ordinario suceso N° 84861</t>
  </si>
  <si>
    <t>Única 18-01-2007</t>
  </si>
  <si>
    <t>GARANTIZA SEGURIDAD DE LOS TRABAJADORES EN SITUACIONES DE RIESGO Y EMERGENCIA</t>
  </si>
  <si>
    <t>Decreto</t>
  </si>
  <si>
    <t>CONSTITUCIÓN POLÍTICA DEL ESTADO</t>
  </si>
  <si>
    <t>LEY DE TRÁNSITO</t>
  </si>
  <si>
    <t>CÓDIGO DEL TRABAJO</t>
  </si>
  <si>
    <t>CÓDIGO SANITARIO</t>
  </si>
  <si>
    <t>REGULA TRABAJO EN RÉGIMEN DE SUBCONTRATACIÓN, EL FUNCIONAMIENTO DE LAS EMPRESAS DE SERVICIOS TRANSITORIOS Y EL CONTRATO DE TRABAJO DE SERVICIOS TRANSITORIOS.</t>
  </si>
  <si>
    <t>FIJA NUEVO ESTATUTO DE CAPACITACION Y EMPLEO.</t>
  </si>
  <si>
    <t>TIPIFICA Y SANCIONA EL ACOSO SEXUAL.</t>
  </si>
  <si>
    <t>SEGURO PARA EL ACOMPAÑAMIENTO DE NIÑOS Y NIÑAS QUE PADEZCAN LAS ENFERMEDADES QUE INDICAN, Y MODIFICA EL CÓDIGO DEL TRABAJO PARA ESTOS EFECTOS.</t>
  </si>
  <si>
    <t xml:space="preserve"> ESTABLECE NORMAS SOBRE SOBRE ACCIDENTES DEL TRABAJO Y ENFERMEDADES PROFESIONALES.</t>
  </si>
  <si>
    <t xml:space="preserve">POLÍTICA NACIONAL DE SEGURIDAD Y SALUD EN EL TRABAJO. </t>
  </si>
  <si>
    <t xml:space="preserve"> LEY N° 19.300 BASES GENERALES DEL MEDIO AMBIENTE</t>
  </si>
  <si>
    <t>APRUEBA REGLAMENTO DE ALMACENAMIENTO DE SUSTANCIAS PELIGROSAS</t>
  </si>
  <si>
    <t xml:space="preserve">
APRUEBA REGLAMENTO PARA EL CONTROL DE LA EMISION DE CONTAMINANTES DE VEHICULOS MOTORIZADOS DE COMBUSTIÓN INTERNA</t>
  </si>
  <si>
    <t>NCH 382 OF 98 SUSTANCIAS PELIGROSAS TERMINOLOGÍA Y CLASIFICACIÓN GENERAL.</t>
  </si>
  <si>
    <t>NCH 2.245 SUSTANCIAS QUÍMICAS - HOJA DE DATOS DE SEGURIDAD - REQUISITOS.</t>
  </si>
  <si>
    <t xml:space="preserve"> NCH 2190 TRANSPORTE DE SUSTANCIAS PELIGROSAS - DISTINTIVOS PARA IDENTIFICACIÓN DE RIESGO.</t>
  </si>
  <si>
    <t>NCHA 1433 OF 78, UBICACIÓN Y SEÑALIZACIÓN DE LOS EXTINTORES PORTÁTILES</t>
  </si>
  <si>
    <t>NCH PREVENCIÓN DE ACCIDENTES DEL TRABAJO - DISPOSICIONES GENERALES.</t>
  </si>
  <si>
    <t>MATERIA</t>
  </si>
  <si>
    <t>NÚMERO</t>
  </si>
  <si>
    <t>FECHA DE PUBLICACIÓN</t>
  </si>
  <si>
    <t>ORGANISMO EMISOR</t>
  </si>
  <si>
    <t>ENTE FISCALIZADOR</t>
  </si>
  <si>
    <t>VERSIÓN ACTUALIZADA</t>
  </si>
  <si>
    <t>PORCENTAJE GLOBAL DE CUMPLIMIENTO</t>
  </si>
  <si>
    <t>1. TEMÁTICA LEGISLACIÓN GENERAL:</t>
  </si>
  <si>
    <t>2. TEMÁTICA LABORAL:</t>
  </si>
  <si>
    <t>3. TEMÁTICA SEGURIDAD Y SALUD OCUPACIONAL:</t>
  </si>
  <si>
    <t>4. TEMÁTICA AMBIENTAL</t>
  </si>
  <si>
    <t>5. TEMÁTICA SUSTANCIAS PELIGROSAS:</t>
  </si>
  <si>
    <t>6. NORMAS CHILENAS (NCH)</t>
  </si>
  <si>
    <t>7 REQUISITOS LEGALES ESPECÍFICOS:</t>
  </si>
  <si>
    <t>Superintendencia de segurida</t>
  </si>
  <si>
    <t>No Aplica</t>
  </si>
  <si>
    <t>Elaboró</t>
  </si>
  <si>
    <t>Revisó</t>
  </si>
  <si>
    <t>Aprobó</t>
  </si>
  <si>
    <t>César Laverde/ Gerente Planificación y Control</t>
  </si>
  <si>
    <t>José Muñoz/ Experto en Prevención de Riesgos</t>
  </si>
  <si>
    <t>APRUEBA REGLAMENTO SOBRE ALMACENAMIENTO DE SUSTANCIAS PELIGROSAS</t>
  </si>
  <si>
    <t>SUPERINTENDENCIA DEL MEDIO AMBIENTE / SEREMI</t>
  </si>
  <si>
    <t>SARS-CoV 2 Coronavirus COVID - 19</t>
  </si>
  <si>
    <t xml:space="preserve">DECRETA ALERTA SANITARIA POR EL PERIODO QUE SEÑALA Y OTORGA FACULTADES EXTRAORDINARIAS QUE INDICA POR EMERGENCIA DE SALUD PUBLICA DE IMPORTANCIA INTERNACIONAL (ESPII) POR BORTE DEL NUEVO CORONAVIRUS (2019-NCOV) </t>
  </si>
  <si>
    <t>DISPONE MEDIDAS SANITARIAS QUE INDICA POR BROTE DE COVID -19</t>
  </si>
  <si>
    <t xml:space="preserve">Resolución Exenta </t>
  </si>
  <si>
    <t xml:space="preserve">DECLARA ESTADO DE EXCEPCIÓN CONSTITUCIONAL DE CATASTROFE, POR CALAMIDAD PUBLICA, EN TERRITORIO DE CHILE </t>
  </si>
  <si>
    <t xml:space="preserve">MINISTERIO DEL INTERIOR </t>
  </si>
  <si>
    <t>Fuerzas Armadas</t>
  </si>
  <si>
    <t>Seremi de Salud / Inspección del Trabajo / Fuerzas Armadas</t>
  </si>
  <si>
    <t>Ultimo 28-03-2020</t>
  </si>
  <si>
    <t>DISPONE OBLIGATORIEDAD DE LA TOMA DE EXAMEN PARA DETERMINAR LA PRESENCIA DEL COVID 2019</t>
  </si>
  <si>
    <t>FACULTA EL ACCESO A PRESTACIONES DEL SEGURO DE DESEMPLEO DE LA LEY 19728 EN CIRCUNSTANCIAS EXCEPCIONALES</t>
  </si>
  <si>
    <t xml:space="preserve">MINISTERIO DEL TRABAJO Y PREVISIÓN SOCIAL </t>
  </si>
  <si>
    <t xml:space="preserve">Dirección del trabajo </t>
  </si>
  <si>
    <t xml:space="preserve">DISPONE USO OBLIGATORIO DE MASCARILLAS EN LUGARES Y CIRCUNTANCIAS QUE INDICA </t>
  </si>
  <si>
    <t>Unico 17-04-2020</t>
  </si>
  <si>
    <t xml:space="preserve">DISPONE MEDIDAS SANITARIAS QUE INDICA POR BROTE COVID -19 Y DISPONE PLAN PASO A PASO </t>
  </si>
  <si>
    <t xml:space="preserve">UNIFICA CRITERIOS PARA AUTORIZAR TEMPORALMENTE LA CAPACITACIÓN Y CURSOS EN LINEA DE GUARDIAS DE SEGURIDAD Y VIGILANTES PRIVADOS, POR ESTADO DE EXCEPCIÓN CONSTITUCIONAL DE CATASTROFE, POR CALAMIDAD PÚBLICA. </t>
  </si>
  <si>
    <t>Fuerzas Armadas (Carabineros)</t>
  </si>
  <si>
    <t>Unico 15-09-2020</t>
  </si>
  <si>
    <t xml:space="preserve">REAJUSTA EL MONTO DE INGRESO MINIMO MENSUAL, ASÍ COMO LA ASIGNACIÓN FAMILIAR Y MATERNAL, Y EL SUBSIDIO FAMILIAR </t>
  </si>
  <si>
    <t xml:space="preserve">DISPONE MEDIDAS SANITARIAS QUE INDICA POR BROTE DE COVID -19 Y ESTABLECE EL NUEVO PLAN PASO A PASO </t>
  </si>
  <si>
    <t xml:space="preserve">DISPONE MEDIDAS SANITARIAS QUE INDICA POR BROTE DE COVID - 19 (USO DE MASCARILLAS </t>
  </si>
  <si>
    <t>Unico del 10-07-2020</t>
  </si>
  <si>
    <t>23-12-2020 Ley 21.298</t>
  </si>
  <si>
    <t>Única de 16-10-2007</t>
  </si>
  <si>
    <t>Unico 04-08-2016</t>
  </si>
  <si>
    <t>APRUEBA REGLAMENTO PARA LA APLICACIÓN DE LA LEY N° 16.744, QUE ESTABLECE NORMAS SOBRE ACCIDENTES DEL TRABAJO Y ENFEREMEDADES PROFESIONALES.</t>
  </si>
  <si>
    <t xml:space="preserve">APRUEBA COMPENDIO DE NORMAS DEL SEGURO SOCIAL DE ACCIDENTES DEL TRABAJO Y ENFERMEDADES PROFESIONALES </t>
  </si>
  <si>
    <t>Unico 06-03-2018</t>
  </si>
  <si>
    <t>APRUEBA REGLAMENTO QUE ESTABLECE REQUISITOS DE SEGURIDAD Y ROTULACIÓN DE EXTINTORES PORTATILES</t>
  </si>
  <si>
    <t>Ministerio de Economía, Fomento y Turismo</t>
  </si>
  <si>
    <t>Actualización 17-01-2018</t>
  </si>
  <si>
    <t>Actualización 30-09-2020</t>
  </si>
  <si>
    <t>TIPO (Ley,Ds.D. DFL. DL)</t>
  </si>
  <si>
    <t>ACORTAMIENTO CUARENTENA DE CONTACTOS ESTRECHOS DE COVID - 19</t>
  </si>
  <si>
    <t>Ord.B51</t>
  </si>
  <si>
    <t>Unico</t>
  </si>
  <si>
    <t>Establece el protocolo de seguridad sanitaria laboral para el retorno gradual y seguro al trabajo en el marco de la alerta sanitaria decretada con ocasión de la enfermedad de COVID - 19 en el país y otras materias que indica</t>
  </si>
  <si>
    <t>MINISTERIO DEL TRABAJO Y PREVISIÓN SOCIAL</t>
  </si>
  <si>
    <t xml:space="preserve">Seremi de Salud / Inspección del Trabajo </t>
  </si>
  <si>
    <t xml:space="preserve">Unica </t>
  </si>
  <si>
    <t>28-12-2020 Ley 21.214</t>
  </si>
  <si>
    <t>03-02-2020 Ley 21.201</t>
  </si>
  <si>
    <t xml:space="preserve">09-04-2022 Ley 21.436 </t>
  </si>
  <si>
    <t>09-07-2018 Decreto con Fuerza de Ley 15</t>
  </si>
  <si>
    <t>23-12-2017 Ley 21054</t>
  </si>
  <si>
    <t>05-02-2010 por el decreto 47</t>
  </si>
  <si>
    <t>07-03-2006 por el Decreto 73</t>
  </si>
  <si>
    <t>02-09-2009 Decreto 27</t>
  </si>
  <si>
    <t>05-02-2010 Decreto 50</t>
  </si>
  <si>
    <t>20-06-2019 Decreto 10</t>
  </si>
  <si>
    <t>31-03-2020 Decreto 24</t>
  </si>
  <si>
    <t>17-09-2016, Ley 20.949</t>
  </si>
  <si>
    <t>Decreto 1 del 15-01-2021</t>
  </si>
  <si>
    <t xml:space="preserve"> 04-11-2020 (Resolución Exenta 945)</t>
  </si>
  <si>
    <t>10-02-2021 (Resolución Excenta 133)</t>
  </si>
  <si>
    <t>11-12-2018 Decreto 31</t>
  </si>
  <si>
    <t>29-03-2016 Decreto 43</t>
  </si>
  <si>
    <t xml:space="preserve"> 24-11-2017 Decreto 31</t>
  </si>
  <si>
    <t xml:space="preserve"> 28-06-2012 Ley 20,600</t>
  </si>
  <si>
    <t>23-01-2020 por la Ley 21.202</t>
  </si>
  <si>
    <t>Ley 21.232 de 01-06-2020</t>
  </si>
  <si>
    <t>Decreto 646 del 12-12-2020</t>
  </si>
  <si>
    <t xml:space="preserve"> 06-09-1995</t>
  </si>
  <si>
    <t>28-10-2021 Ley 21.278</t>
  </si>
  <si>
    <t>Héctor Parra/ Abogado</t>
  </si>
  <si>
    <t>José Vargas / Director General</t>
  </si>
  <si>
    <t>Aprueba Norma tecnica del Protocolo de Exposición Ocupacional a Ruido</t>
  </si>
  <si>
    <t>MINISTERIO DE SALUD</t>
  </si>
  <si>
    <t>Aprueba Norma tecnica del Protocolo TMERT</t>
  </si>
  <si>
    <t>Aprueba Guia Tecnica de Evaluación de los MMC</t>
  </si>
  <si>
    <t>SUBSECRETARIA DE PREVISIÓN SOCIAL</t>
  </si>
  <si>
    <t>Aprueba Protocolo de Riesgos Psicosociales</t>
  </si>
  <si>
    <t>Actualizada Resolución Exenta 1448 del 25-10-2022</t>
  </si>
  <si>
    <t>APRUEBA REGLAMENTO DE CLASIFICACIÓN, ETIQUETADO Y NOTIFICACIÓN DE SUSTANCIAS PELIGROSAS</t>
  </si>
  <si>
    <t>Actualizada 2021</t>
  </si>
  <si>
    <t>Actualización 28-01-2019</t>
  </si>
  <si>
    <t>Única de 06-08-1996 (44)</t>
  </si>
  <si>
    <t>Jefe de Prevención de Riesgos</t>
  </si>
  <si>
    <t>APROBACIÓN: 01/02/2024</t>
  </si>
  <si>
    <t>José Muñoz/ Jefe de Prevención de Riesgos</t>
  </si>
  <si>
    <t>REVISIÓN: 08</t>
  </si>
</sst>
</file>

<file path=xl/styles.xml><?xml version="1.0" encoding="utf-8"?>
<styleSheet xmlns="http://schemas.openxmlformats.org/spreadsheetml/2006/main">
  <numFmts count="5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[$-340A]dddd\,\ dd&quot; de &quot;mmmm&quot; de &quot;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C0A]dddd\,\ dd&quot; de &quot;mmmm&quot; de &quot;yyyy"/>
    <numFmt numFmtId="192" formatCode="_-[$€-2]\ * #,##0.00_-;\-[$€-2]\ * #,##0.00_-;_-[$€-2]\ * &quot;-&quot;??_-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%"/>
    <numFmt numFmtId="203" formatCode="dd/mm/yyyy;@"/>
    <numFmt numFmtId="204" formatCode="mmm/yyyy"/>
    <numFmt numFmtId="205" formatCode="[$-80A]dddd\,\ d&quot; de &quot;mmmm&quot; de &quot;yyyy"/>
    <numFmt numFmtId="206" formatCode="[$-80A]hh:mm:ss\ AM/PM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9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6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u val="single"/>
      <sz val="12"/>
      <color indexed="10"/>
      <name val="Calibri"/>
      <family val="2"/>
    </font>
    <font>
      <b/>
      <sz val="12"/>
      <color indexed="19"/>
      <name val="Calibri"/>
      <family val="2"/>
    </font>
    <font>
      <b/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19"/>
      <name val="Calibri"/>
      <family val="2"/>
    </font>
    <font>
      <b/>
      <u val="single"/>
      <sz val="12"/>
      <color indexed="19"/>
      <name val="Calibri"/>
      <family val="2"/>
    </font>
    <font>
      <u val="single"/>
      <sz val="12"/>
      <color indexed="19"/>
      <name val="Calibri"/>
      <family val="2"/>
    </font>
    <font>
      <b/>
      <sz val="12"/>
      <color indexed="57"/>
      <name val="Calibri"/>
      <family val="2"/>
    </font>
    <font>
      <u val="single"/>
      <sz val="12"/>
      <color indexed="39"/>
      <name val="Calibri"/>
      <family val="2"/>
    </font>
    <font>
      <b/>
      <u val="single"/>
      <sz val="12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2"/>
      <color indexed="60"/>
      <name val="Calibri"/>
      <family val="2"/>
    </font>
    <font>
      <b/>
      <sz val="12"/>
      <color indexed="39"/>
      <name val="Calibri"/>
      <family val="2"/>
    </font>
    <font>
      <b/>
      <u val="single"/>
      <sz val="12"/>
      <color indexed="57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9" tint="-0.4999699890613556"/>
      <name val="Calibri"/>
      <family val="2"/>
    </font>
    <font>
      <sz val="12"/>
      <color rgb="FFFF0000"/>
      <name val="Calibri"/>
      <family val="2"/>
    </font>
    <font>
      <b/>
      <sz val="12"/>
      <color rgb="FFC00000"/>
      <name val="Calibri"/>
      <family val="2"/>
    </font>
    <font>
      <b/>
      <sz val="12"/>
      <color rgb="FF008000"/>
      <name val="Calibri"/>
      <family val="2"/>
    </font>
    <font>
      <sz val="12"/>
      <color rgb="FFC00000"/>
      <name val="Calibri"/>
      <family val="2"/>
    </font>
    <font>
      <b/>
      <u val="single"/>
      <sz val="12"/>
      <color rgb="FFC00000"/>
      <name val="Calibri"/>
      <family val="2"/>
    </font>
    <font>
      <b/>
      <sz val="12"/>
      <color theme="6" tint="-0.4999699890613556"/>
      <name val="Calibri"/>
      <family val="2"/>
    </font>
    <font>
      <b/>
      <sz val="12"/>
      <color rgb="FF7030A0"/>
      <name val="Calibri"/>
      <family val="2"/>
    </font>
    <font>
      <b/>
      <sz val="12"/>
      <color theme="1" tint="0.34999001026153564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2"/>
      <color theme="5" tint="-0.4999699890613556"/>
      <name val="Calibri"/>
      <family val="2"/>
    </font>
    <font>
      <sz val="12"/>
      <color theme="6" tint="-0.4999699890613556"/>
      <name val="Calibri"/>
      <family val="2"/>
    </font>
    <font>
      <b/>
      <u val="single"/>
      <sz val="12"/>
      <color theme="5" tint="-0.24997000396251678"/>
      <name val="Calibri"/>
      <family val="2"/>
    </font>
    <font>
      <u val="single"/>
      <sz val="12"/>
      <color theme="5" tint="-0.24997000396251678"/>
      <name val="Calibri"/>
      <family val="2"/>
    </font>
    <font>
      <b/>
      <sz val="12"/>
      <color theme="8" tint="-0.4999699890613556"/>
      <name val="Calibri"/>
      <family val="2"/>
    </font>
    <font>
      <u val="single"/>
      <sz val="12"/>
      <color rgb="FF0000FF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2"/>
      <color theme="8" tint="-0.4999699890613556"/>
      <name val="Calibri"/>
      <family val="2"/>
    </font>
    <font>
      <b/>
      <sz val="12"/>
      <color rgb="FF0000FF"/>
      <name val="Calibri"/>
      <family val="2"/>
    </font>
    <font>
      <b/>
      <u val="single"/>
      <sz val="12"/>
      <color theme="9" tint="-0.499969989061355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49" fillId="0" borderId="9" applyNumberFormat="0" applyFill="0" applyAlignment="0" applyProtection="0"/>
  </cellStyleXfs>
  <cellXfs count="318">
    <xf numFmtId="0" fontId="0" fillId="0" borderId="0" xfId="0" applyFont="1" applyAlignment="1">
      <alignment/>
    </xf>
    <xf numFmtId="0" fontId="67" fillId="0" borderId="0" xfId="0" applyFont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7" fillId="33" borderId="0" xfId="0" applyFont="1" applyFill="1" applyAlignment="1">
      <alignment vertical="center" wrapText="1"/>
    </xf>
    <xf numFmtId="0" fontId="67" fillId="33" borderId="0" xfId="0" applyFont="1" applyFill="1" applyBorder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70" fillId="34" borderId="10" xfId="0" applyFont="1" applyFill="1" applyBorder="1" applyAlignment="1">
      <alignment vertical="center"/>
    </xf>
    <xf numFmtId="0" fontId="70" fillId="34" borderId="11" xfId="0" applyFont="1" applyFill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7" fillId="0" borderId="0" xfId="0" applyFont="1" applyBorder="1" applyAlignment="1">
      <alignment vertical="center" wrapText="1"/>
    </xf>
    <xf numFmtId="9" fontId="68" fillId="0" borderId="12" xfId="102" applyFont="1" applyFill="1" applyBorder="1" applyAlignment="1">
      <alignment horizontal="center" vertical="center" wrapText="1"/>
    </xf>
    <xf numFmtId="9" fontId="67" fillId="0" borderId="0" xfId="102" applyFont="1" applyBorder="1" applyAlignment="1">
      <alignment horizontal="center" vertical="center" wrapText="1"/>
    </xf>
    <xf numFmtId="9" fontId="68" fillId="0" borderId="0" xfId="0" applyNumberFormat="1" applyFont="1" applyFill="1" applyBorder="1" applyAlignment="1">
      <alignment horizontal="center" vertical="center" wrapText="1"/>
    </xf>
    <xf numFmtId="9" fontId="68" fillId="0" borderId="0" xfId="0" applyNumberFormat="1" applyFont="1" applyBorder="1" applyAlignment="1">
      <alignment vertical="center" wrapText="1"/>
    </xf>
    <xf numFmtId="0" fontId="71" fillId="0" borderId="0" xfId="0" applyFont="1" applyAlignment="1">
      <alignment vertical="center" wrapText="1"/>
    </xf>
    <xf numFmtId="0" fontId="72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3" fontId="71" fillId="0" borderId="0" xfId="0" applyNumberFormat="1" applyFont="1" applyAlignment="1">
      <alignment vertical="center"/>
    </xf>
    <xf numFmtId="0" fontId="71" fillId="0" borderId="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7" fillId="0" borderId="0" xfId="0" applyFont="1" applyBorder="1" applyAlignment="1">
      <alignment vertical="center" wrapText="1"/>
    </xf>
    <xf numFmtId="9" fontId="68" fillId="0" borderId="0" xfId="102" applyFont="1" applyFill="1" applyBorder="1" applyAlignment="1">
      <alignment horizontal="center" vertical="center" wrapText="1"/>
    </xf>
    <xf numFmtId="0" fontId="70" fillId="34" borderId="0" xfId="0" applyFont="1" applyFill="1" applyBorder="1" applyAlignment="1">
      <alignment vertical="center"/>
    </xf>
    <xf numFmtId="0" fontId="70" fillId="34" borderId="0" xfId="0" applyFont="1" applyFill="1" applyBorder="1" applyAlignment="1">
      <alignment vertical="center" wrapText="1"/>
    </xf>
    <xf numFmtId="0" fontId="27" fillId="35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71" fillId="0" borderId="0" xfId="0" applyFont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top" wrapText="1"/>
    </xf>
    <xf numFmtId="0" fontId="27" fillId="33" borderId="0" xfId="0" applyFont="1" applyFill="1" applyBorder="1" applyAlignment="1">
      <alignment horizontal="center" vertical="center" wrapText="1"/>
    </xf>
    <xf numFmtId="3" fontId="27" fillId="35" borderId="0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vertical="center" wrapText="1"/>
    </xf>
    <xf numFmtId="0" fontId="71" fillId="33" borderId="0" xfId="0" applyFont="1" applyFill="1" applyAlignment="1">
      <alignment horizontal="center" vertical="center" wrapText="1"/>
    </xf>
    <xf numFmtId="3" fontId="71" fillId="33" borderId="0" xfId="0" applyNumberFormat="1" applyFont="1" applyFill="1" applyAlignment="1">
      <alignment horizontal="center" vertical="center" wrapText="1"/>
    </xf>
    <xf numFmtId="14" fontId="71" fillId="33" borderId="0" xfId="0" applyNumberFormat="1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vertical="center" wrapText="1"/>
    </xf>
    <xf numFmtId="14" fontId="73" fillId="13" borderId="11" xfId="0" applyNumberFormat="1" applyFont="1" applyFill="1" applyBorder="1" applyAlignment="1">
      <alignment horizontal="center" vertical="center" wrapText="1"/>
    </xf>
    <xf numFmtId="0" fontId="73" fillId="13" borderId="11" xfId="0" applyFont="1" applyFill="1" applyBorder="1" applyAlignment="1">
      <alignment horizontal="center" vertical="center" wrapText="1"/>
    </xf>
    <xf numFmtId="0" fontId="73" fillId="13" borderId="10" xfId="0" applyFont="1" applyFill="1" applyBorder="1" applyAlignment="1">
      <alignment horizontal="left" vertical="center" wrapText="1"/>
    </xf>
    <xf numFmtId="0" fontId="73" fillId="13" borderId="11" xfId="0" applyFont="1" applyFill="1" applyBorder="1" applyAlignment="1">
      <alignment horizontal="left" vertical="center" wrapText="1"/>
    </xf>
    <xf numFmtId="9" fontId="73" fillId="13" borderId="14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 wrapText="1"/>
    </xf>
    <xf numFmtId="0" fontId="71" fillId="0" borderId="12" xfId="0" applyFont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 wrapText="1"/>
    </xf>
    <xf numFmtId="14" fontId="25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71" fillId="36" borderId="12" xfId="0" applyFont="1" applyFill="1" applyBorder="1" applyAlignment="1">
      <alignment horizontal="center" vertical="center" wrapText="1"/>
    </xf>
    <xf numFmtId="0" fontId="74" fillId="36" borderId="12" xfId="0" applyFont="1" applyFill="1" applyBorder="1" applyAlignment="1">
      <alignment horizontal="center" vertical="center" wrapText="1"/>
    </xf>
    <xf numFmtId="9" fontId="72" fillId="36" borderId="12" xfId="102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4" fontId="25" fillId="0" borderId="14" xfId="0" applyNumberFormat="1" applyFont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14" fontId="25" fillId="33" borderId="12" xfId="0" applyNumberFormat="1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vertical="center"/>
    </xf>
    <xf numFmtId="14" fontId="76" fillId="33" borderId="12" xfId="0" applyNumberFormat="1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71" fillId="36" borderId="11" xfId="0" applyFont="1" applyFill="1" applyBorder="1" applyAlignment="1">
      <alignment horizontal="center" vertical="center" wrapText="1"/>
    </xf>
    <xf numFmtId="0" fontId="77" fillId="36" borderId="11" xfId="0" applyFont="1" applyFill="1" applyBorder="1" applyAlignment="1">
      <alignment horizontal="center" vertical="center" wrapText="1"/>
    </xf>
    <xf numFmtId="9" fontId="72" fillId="36" borderId="14" xfId="102" applyFont="1" applyFill="1" applyBorder="1" applyAlignment="1">
      <alignment horizontal="center" vertical="center" wrapText="1"/>
    </xf>
    <xf numFmtId="3" fontId="78" fillId="0" borderId="12" xfId="0" applyNumberFormat="1" applyFont="1" applyBorder="1" applyAlignment="1">
      <alignment horizontal="center" vertical="center" wrapText="1"/>
    </xf>
    <xf numFmtId="14" fontId="71" fillId="0" borderId="12" xfId="0" applyNumberFormat="1" applyFont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justify" vertical="center" wrapText="1"/>
    </xf>
    <xf numFmtId="0" fontId="71" fillId="0" borderId="15" xfId="0" applyFont="1" applyBorder="1" applyAlignment="1">
      <alignment horizontal="center" vertical="center" wrapText="1"/>
    </xf>
    <xf numFmtId="14" fontId="71" fillId="0" borderId="15" xfId="0" applyNumberFormat="1" applyFont="1" applyBorder="1" applyAlignment="1">
      <alignment horizontal="center" vertical="center" wrapText="1"/>
    </xf>
    <xf numFmtId="14" fontId="25" fillId="35" borderId="12" xfId="0" applyNumberFormat="1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/>
    </xf>
    <xf numFmtId="14" fontId="28" fillId="33" borderId="12" xfId="0" applyNumberFormat="1" applyFont="1" applyFill="1" applyBorder="1" applyAlignment="1">
      <alignment horizontal="center" vertical="center" wrapText="1"/>
    </xf>
    <xf numFmtId="0" fontId="77" fillId="36" borderId="12" xfId="0" applyFont="1" applyFill="1" applyBorder="1" applyAlignment="1">
      <alignment horizontal="center" vertical="center" wrapText="1"/>
    </xf>
    <xf numFmtId="0" fontId="74" fillId="36" borderId="11" xfId="0" applyFont="1" applyFill="1" applyBorder="1" applyAlignment="1">
      <alignment horizontal="center" vertical="center" wrapText="1"/>
    </xf>
    <xf numFmtId="9" fontId="72" fillId="36" borderId="12" xfId="0" applyNumberFormat="1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vertical="center"/>
    </xf>
    <xf numFmtId="0" fontId="71" fillId="33" borderId="12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14" fontId="71" fillId="33" borderId="12" xfId="0" applyNumberFormat="1" applyFont="1" applyFill="1" applyBorder="1" applyAlignment="1">
      <alignment horizontal="center" vertical="center" wrapText="1"/>
    </xf>
    <xf numFmtId="0" fontId="28" fillId="37" borderId="12" xfId="0" applyFont="1" applyFill="1" applyBorder="1" applyAlignment="1">
      <alignment horizontal="center" vertical="center" wrapText="1"/>
    </xf>
    <xf numFmtId="0" fontId="74" fillId="37" borderId="12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80" fillId="33" borderId="12" xfId="0" applyFont="1" applyFill="1" applyBorder="1" applyAlignment="1">
      <alignment vertical="center"/>
    </xf>
    <xf numFmtId="0" fontId="71" fillId="36" borderId="16" xfId="0" applyFont="1" applyFill="1" applyBorder="1" applyAlignment="1">
      <alignment horizontal="center" vertical="center" wrapText="1"/>
    </xf>
    <xf numFmtId="0" fontId="74" fillId="36" borderId="16" xfId="0" applyFont="1" applyFill="1" applyBorder="1" applyAlignment="1">
      <alignment horizontal="center" vertical="center" wrapText="1"/>
    </xf>
    <xf numFmtId="9" fontId="72" fillId="36" borderId="16" xfId="102" applyFont="1" applyFill="1" applyBorder="1" applyAlignment="1">
      <alignment horizontal="center" vertical="center" wrapText="1"/>
    </xf>
    <xf numFmtId="0" fontId="81" fillId="33" borderId="12" xfId="0" applyFont="1" applyFill="1" applyBorder="1" applyAlignment="1">
      <alignment vertical="center"/>
    </xf>
    <xf numFmtId="0" fontId="71" fillId="0" borderId="0" xfId="0" applyFont="1" applyAlignment="1">
      <alignment horizontal="center" vertical="center" wrapText="1"/>
    </xf>
    <xf numFmtId="3" fontId="71" fillId="0" borderId="0" xfId="0" applyNumberFormat="1" applyFont="1" applyAlignment="1">
      <alignment horizontal="center" vertical="center" wrapText="1"/>
    </xf>
    <xf numFmtId="14" fontId="71" fillId="0" borderId="0" xfId="0" applyNumberFormat="1" applyFont="1" applyAlignment="1">
      <alignment horizontal="center" vertical="center" wrapText="1"/>
    </xf>
    <xf numFmtId="9" fontId="72" fillId="0" borderId="0" xfId="102" applyFont="1" applyAlignment="1">
      <alignment horizontal="center" vertical="center" wrapText="1"/>
    </xf>
    <xf numFmtId="0" fontId="72" fillId="33" borderId="12" xfId="0" applyFont="1" applyFill="1" applyBorder="1" applyAlignment="1">
      <alignment vertical="center" wrapText="1"/>
    </xf>
    <xf numFmtId="17" fontId="27" fillId="33" borderId="12" xfId="0" applyNumberFormat="1" applyFont="1" applyFill="1" applyBorder="1" applyAlignment="1">
      <alignment horizontal="left" vertical="center" wrapText="1"/>
    </xf>
    <xf numFmtId="17" fontId="27" fillId="33" borderId="12" xfId="0" applyNumberFormat="1" applyFont="1" applyFill="1" applyBorder="1" applyAlignment="1">
      <alignment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2" fillId="2" borderId="12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14" fontId="82" fillId="13" borderId="11" xfId="0" applyNumberFormat="1" applyFont="1" applyFill="1" applyBorder="1" applyAlignment="1">
      <alignment horizontal="center" vertical="center" wrapText="1"/>
    </xf>
    <xf numFmtId="0" fontId="82" fillId="13" borderId="11" xfId="0" applyFont="1" applyFill="1" applyBorder="1" applyAlignment="1">
      <alignment horizontal="center" vertical="center" wrapText="1"/>
    </xf>
    <xf numFmtId="0" fontId="72" fillId="13" borderId="0" xfId="0" applyFont="1" applyFill="1" applyBorder="1" applyAlignment="1">
      <alignment horizontal="center" vertical="center" wrapText="1"/>
    </xf>
    <xf numFmtId="0" fontId="83" fillId="13" borderId="10" xfId="0" applyFont="1" applyFill="1" applyBorder="1" applyAlignment="1">
      <alignment horizontal="center" vertical="center" wrapText="1"/>
    </xf>
    <xf numFmtId="0" fontId="83" fillId="13" borderId="11" xfId="0" applyFont="1" applyFill="1" applyBorder="1" applyAlignment="1">
      <alignment horizontal="center" vertical="center" wrapText="1"/>
    </xf>
    <xf numFmtId="9" fontId="84" fillId="13" borderId="14" xfId="102" applyFont="1" applyFill="1" applyBorder="1" applyAlignment="1">
      <alignment horizontal="center" vertical="center" wrapText="1"/>
    </xf>
    <xf numFmtId="0" fontId="71" fillId="13" borderId="12" xfId="0" applyFont="1" applyFill="1" applyBorder="1" applyAlignment="1">
      <alignment horizontal="center" vertical="center" wrapText="1"/>
    </xf>
    <xf numFmtId="0" fontId="49" fillId="13" borderId="0" xfId="0" applyFont="1" applyFill="1" applyBorder="1" applyAlignment="1">
      <alignment vertical="center" wrapText="1"/>
    </xf>
    <xf numFmtId="0" fontId="68" fillId="13" borderId="0" xfId="0" applyFont="1" applyFill="1" applyBorder="1" applyAlignment="1">
      <alignment vertical="center" wrapText="1"/>
    </xf>
    <xf numFmtId="0" fontId="68" fillId="13" borderId="0" xfId="0" applyFont="1" applyFill="1" applyAlignment="1">
      <alignment vertical="center" wrapText="1"/>
    </xf>
    <xf numFmtId="14" fontId="79" fillId="13" borderId="11" xfId="0" applyNumberFormat="1" applyFont="1" applyFill="1" applyBorder="1" applyAlignment="1">
      <alignment horizontal="center" vertical="center" wrapText="1"/>
    </xf>
    <xf numFmtId="0" fontId="79" fillId="13" borderId="11" xfId="0" applyFont="1" applyFill="1" applyBorder="1" applyAlignment="1">
      <alignment horizontal="center" vertical="center" wrapText="1"/>
    </xf>
    <xf numFmtId="0" fontId="85" fillId="13" borderId="10" xfId="0" applyFont="1" applyFill="1" applyBorder="1" applyAlignment="1">
      <alignment horizontal="center" vertical="center" wrapText="1"/>
    </xf>
    <xf numFmtId="0" fontId="85" fillId="13" borderId="11" xfId="0" applyFont="1" applyFill="1" applyBorder="1" applyAlignment="1">
      <alignment horizontal="center" vertical="center" wrapText="1"/>
    </xf>
    <xf numFmtId="9" fontId="79" fillId="13" borderId="14" xfId="102" applyFont="1" applyFill="1" applyBorder="1" applyAlignment="1">
      <alignment horizontal="center" vertical="center" wrapText="1"/>
    </xf>
    <xf numFmtId="0" fontId="72" fillId="13" borderId="0" xfId="0" applyFont="1" applyFill="1" applyBorder="1" applyAlignment="1">
      <alignment vertical="center" wrapText="1"/>
    </xf>
    <xf numFmtId="14" fontId="27" fillId="13" borderId="11" xfId="0" applyNumberFormat="1" applyFont="1" applyFill="1" applyBorder="1" applyAlignment="1">
      <alignment horizontal="center" vertical="center" wrapText="1"/>
    </xf>
    <xf numFmtId="0" fontId="27" fillId="13" borderId="11" xfId="0" applyFont="1" applyFill="1" applyBorder="1" applyAlignment="1">
      <alignment horizontal="center" vertical="center" wrapText="1"/>
    </xf>
    <xf numFmtId="0" fontId="71" fillId="13" borderId="17" xfId="0" applyFont="1" applyFill="1" applyBorder="1" applyAlignment="1">
      <alignment horizontal="center" vertical="center" wrapText="1"/>
    </xf>
    <xf numFmtId="0" fontId="71" fillId="13" borderId="18" xfId="0" applyFont="1" applyFill="1" applyBorder="1" applyAlignment="1">
      <alignment horizontal="center" vertical="center" wrapText="1"/>
    </xf>
    <xf numFmtId="0" fontId="77" fillId="13" borderId="18" xfId="0" applyFont="1" applyFill="1" applyBorder="1" applyAlignment="1">
      <alignment horizontal="center" vertical="center" wrapText="1"/>
    </xf>
    <xf numFmtId="9" fontId="72" fillId="13" borderId="19" xfId="102" applyFont="1" applyFill="1" applyBorder="1" applyAlignment="1">
      <alignment horizontal="center" vertical="center" wrapText="1"/>
    </xf>
    <xf numFmtId="9" fontId="68" fillId="13" borderId="0" xfId="0" applyNumberFormat="1" applyFont="1" applyFill="1" applyBorder="1" applyAlignment="1">
      <alignment horizontal="center" vertical="center" wrapText="1"/>
    </xf>
    <xf numFmtId="0" fontId="70" fillId="13" borderId="10" xfId="0" applyFont="1" applyFill="1" applyBorder="1" applyAlignment="1">
      <alignment vertical="center"/>
    </xf>
    <xf numFmtId="0" fontId="70" fillId="13" borderId="11" xfId="0" applyFont="1" applyFill="1" applyBorder="1" applyAlignment="1">
      <alignment vertical="center" wrapText="1"/>
    </xf>
    <xf numFmtId="0" fontId="72" fillId="33" borderId="12" xfId="0" applyFont="1" applyFill="1" applyBorder="1" applyAlignment="1">
      <alignment vertical="center"/>
    </xf>
    <xf numFmtId="0" fontId="27" fillId="13" borderId="10" xfId="0" applyFont="1" applyFill="1" applyBorder="1" applyAlignment="1">
      <alignment horizontal="left" vertical="center" wrapText="1"/>
    </xf>
    <xf numFmtId="0" fontId="27" fillId="13" borderId="11" xfId="0" applyFont="1" applyFill="1" applyBorder="1" applyAlignment="1">
      <alignment horizontal="left" vertical="center" wrapText="1"/>
    </xf>
    <xf numFmtId="9" fontId="27" fillId="13" borderId="14" xfId="0" applyNumberFormat="1" applyFont="1" applyFill="1" applyBorder="1" applyAlignment="1">
      <alignment horizontal="center" vertical="center" wrapText="1"/>
    </xf>
    <xf numFmtId="9" fontId="68" fillId="13" borderId="0" xfId="0" applyNumberFormat="1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3" fontId="86" fillId="33" borderId="12" xfId="0" applyNumberFormat="1" applyFont="1" applyFill="1" applyBorder="1" applyAlignment="1">
      <alignment horizontal="center" vertical="center" wrapText="1"/>
    </xf>
    <xf numFmtId="3" fontId="87" fillId="0" borderId="12" xfId="0" applyNumberFormat="1" applyFont="1" applyBorder="1" applyAlignment="1">
      <alignment horizontal="center" vertical="center" wrapText="1"/>
    </xf>
    <xf numFmtId="3" fontId="86" fillId="0" borderId="12" xfId="0" applyNumberFormat="1" applyFont="1" applyBorder="1" applyAlignment="1">
      <alignment horizontal="center" vertical="center" wrapText="1"/>
    </xf>
    <xf numFmtId="0" fontId="86" fillId="33" borderId="12" xfId="0" applyFont="1" applyFill="1" applyBorder="1" applyAlignment="1">
      <alignment horizontal="center" vertical="center"/>
    </xf>
    <xf numFmtId="3" fontId="86" fillId="0" borderId="15" xfId="0" applyNumberFormat="1" applyFont="1" applyBorder="1" applyAlignment="1">
      <alignment horizontal="center" vertical="center" wrapText="1"/>
    </xf>
    <xf numFmtId="3" fontId="86" fillId="0" borderId="12" xfId="0" applyNumberFormat="1" applyFont="1" applyBorder="1" applyAlignment="1">
      <alignment horizontal="center" vertical="center"/>
    </xf>
    <xf numFmtId="3" fontId="86" fillId="33" borderId="12" xfId="0" applyNumberFormat="1" applyFont="1" applyFill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9" fontId="27" fillId="2" borderId="12" xfId="102" applyFont="1" applyFill="1" applyBorder="1" applyAlignment="1">
      <alignment horizontal="center" vertical="center" wrapText="1"/>
    </xf>
    <xf numFmtId="14" fontId="88" fillId="13" borderId="11" xfId="0" applyNumberFormat="1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71" fillId="13" borderId="0" xfId="0" applyFont="1" applyFill="1" applyBorder="1" applyAlignment="1">
      <alignment vertical="center" wrapText="1"/>
    </xf>
    <xf numFmtId="0" fontId="0" fillId="13" borderId="0" xfId="0" applyFont="1" applyFill="1" applyBorder="1" applyAlignment="1">
      <alignment vertical="center" wrapText="1"/>
    </xf>
    <xf numFmtId="0" fontId="67" fillId="13" borderId="0" xfId="0" applyFont="1" applyFill="1" applyBorder="1" applyAlignment="1">
      <alignment vertical="center" wrapText="1"/>
    </xf>
    <xf numFmtId="9" fontId="68" fillId="13" borderId="12" xfId="102" applyFont="1" applyFill="1" applyBorder="1" applyAlignment="1">
      <alignment horizontal="center" vertical="center" wrapText="1"/>
    </xf>
    <xf numFmtId="9" fontId="67" fillId="13" borderId="0" xfId="102" applyFont="1" applyFill="1" applyBorder="1" applyAlignment="1">
      <alignment horizontal="center" vertical="center" wrapText="1"/>
    </xf>
    <xf numFmtId="0" fontId="67" fillId="13" borderId="0" xfId="0" applyFont="1" applyFill="1" applyAlignment="1">
      <alignment vertical="center" wrapText="1"/>
    </xf>
    <xf numFmtId="0" fontId="28" fillId="0" borderId="12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73" fillId="13" borderId="14" xfId="0" applyFont="1" applyFill="1" applyBorder="1" applyAlignment="1">
      <alignment horizontal="center" vertical="center" wrapText="1"/>
    </xf>
    <xf numFmtId="0" fontId="72" fillId="13" borderId="14" xfId="0" applyFont="1" applyFill="1" applyBorder="1" applyAlignment="1">
      <alignment horizontal="center" vertical="center" wrapText="1"/>
    </xf>
    <xf numFmtId="0" fontId="79" fillId="13" borderId="14" xfId="0" applyFont="1" applyFill="1" applyBorder="1" applyAlignment="1">
      <alignment horizontal="center" vertical="center" wrapText="1"/>
    </xf>
    <xf numFmtId="15" fontId="71" fillId="33" borderId="12" xfId="0" applyNumberFormat="1" applyFont="1" applyFill="1" applyBorder="1" applyAlignment="1">
      <alignment horizontal="center" vertical="center" wrapText="1"/>
    </xf>
    <xf numFmtId="0" fontId="27" fillId="13" borderId="14" xfId="0" applyFont="1" applyFill="1" applyBorder="1" applyAlignment="1">
      <alignment horizontal="center" vertical="center" wrapText="1"/>
    </xf>
    <xf numFmtId="0" fontId="88" fillId="13" borderId="14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9" fontId="72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 wrapText="1"/>
    </xf>
    <xf numFmtId="3" fontId="89" fillId="0" borderId="0" xfId="0" applyNumberFormat="1" applyFont="1" applyFill="1" applyBorder="1" applyAlignment="1">
      <alignment horizontal="center" vertical="center" wrapText="1"/>
    </xf>
    <xf numFmtId="14" fontId="71" fillId="0" borderId="0" xfId="0" applyNumberFormat="1" applyFont="1" applyFill="1" applyBorder="1" applyAlignment="1">
      <alignment horizontal="center" vertical="center" wrapText="1"/>
    </xf>
    <xf numFmtId="3" fontId="86" fillId="0" borderId="0" xfId="0" applyNumberFormat="1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justify" vertical="top" wrapText="1"/>
    </xf>
    <xf numFmtId="0" fontId="27" fillId="35" borderId="0" xfId="0" applyFont="1" applyFill="1" applyBorder="1" applyAlignment="1">
      <alignment horizontal="justify" vertical="center"/>
    </xf>
    <xf numFmtId="0" fontId="72" fillId="0" borderId="0" xfId="0" applyFont="1" applyAlignment="1">
      <alignment horizontal="justify" vertical="center"/>
    </xf>
    <xf numFmtId="0" fontId="72" fillId="33" borderId="12" xfId="0" applyFont="1" applyFill="1" applyBorder="1" applyAlignment="1">
      <alignment horizontal="justify" vertical="center"/>
    </xf>
    <xf numFmtId="0" fontId="71" fillId="0" borderId="0" xfId="0" applyFont="1" applyFill="1" applyBorder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2" fillId="2" borderId="12" xfId="0" applyFont="1" applyFill="1" applyBorder="1" applyAlignment="1">
      <alignment horizontal="center" vertical="center" wrapText="1"/>
    </xf>
    <xf numFmtId="0" fontId="90" fillId="13" borderId="10" xfId="48" applyFont="1" applyFill="1" applyBorder="1" applyAlignment="1" applyProtection="1">
      <alignment horizontal="left" vertical="center"/>
      <protection/>
    </xf>
    <xf numFmtId="0" fontId="91" fillId="13" borderId="11" xfId="48" applyFont="1" applyFill="1" applyBorder="1" applyAlignment="1" applyProtection="1">
      <alignment horizontal="left" vertical="center"/>
      <protection/>
    </xf>
    <xf numFmtId="0" fontId="72" fillId="33" borderId="10" xfId="0" applyFont="1" applyFill="1" applyBorder="1" applyAlignment="1">
      <alignment horizontal="left" vertical="center"/>
    </xf>
    <xf numFmtId="0" fontId="72" fillId="33" borderId="11" xfId="0" applyFont="1" applyFill="1" applyBorder="1" applyAlignment="1">
      <alignment horizontal="left" vertical="center"/>
    </xf>
    <xf numFmtId="9" fontId="71" fillId="13" borderId="10" xfId="0" applyNumberFormat="1" applyFont="1" applyFill="1" applyBorder="1" applyAlignment="1">
      <alignment horizontal="right" vertical="center" wrapText="1"/>
    </xf>
    <xf numFmtId="0" fontId="71" fillId="13" borderId="11" xfId="0" applyFont="1" applyFill="1" applyBorder="1" applyAlignment="1">
      <alignment horizontal="right" vertical="center" wrapText="1"/>
    </xf>
    <xf numFmtId="0" fontId="71" fillId="13" borderId="14" xfId="0" applyFont="1" applyFill="1" applyBorder="1" applyAlignment="1">
      <alignment horizontal="right" vertical="center" wrapText="1"/>
    </xf>
    <xf numFmtId="0" fontId="71" fillId="0" borderId="12" xfId="0" applyFont="1" applyBorder="1" applyAlignment="1">
      <alignment horizontal="center" vertical="center" wrapText="1"/>
    </xf>
    <xf numFmtId="17" fontId="28" fillId="33" borderId="12" xfId="0" applyNumberFormat="1" applyFont="1" applyFill="1" applyBorder="1" applyAlignment="1">
      <alignment horizontal="center" vertical="center" wrapText="1"/>
    </xf>
    <xf numFmtId="14" fontId="28" fillId="33" borderId="12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left" vertical="center" wrapText="1"/>
    </xf>
    <xf numFmtId="0" fontId="71" fillId="33" borderId="14" xfId="0" applyFont="1" applyFill="1" applyBorder="1" applyAlignment="1">
      <alignment horizontal="left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1" fillId="2" borderId="10" xfId="0" applyFont="1" applyFill="1" applyBorder="1" applyAlignment="1">
      <alignment horizontal="center" vertical="center" wrapText="1"/>
    </xf>
    <xf numFmtId="0" fontId="71" fillId="2" borderId="14" xfId="0" applyFont="1" applyFill="1" applyBorder="1" applyAlignment="1">
      <alignment horizontal="center" vertical="center" wrapText="1"/>
    </xf>
    <xf numFmtId="0" fontId="72" fillId="38" borderId="10" xfId="0" applyFont="1" applyFill="1" applyBorder="1" applyAlignment="1">
      <alignment horizontal="center" vertical="center" wrapText="1"/>
    </xf>
    <xf numFmtId="0" fontId="72" fillId="38" borderId="14" xfId="0" applyFont="1" applyFill="1" applyBorder="1" applyAlignment="1">
      <alignment horizontal="center" vertical="center" wrapText="1"/>
    </xf>
    <xf numFmtId="0" fontId="71" fillId="2" borderId="11" xfId="0" applyFont="1" applyFill="1" applyBorder="1" applyAlignment="1">
      <alignment horizontal="center" vertical="center" wrapText="1"/>
    </xf>
    <xf numFmtId="0" fontId="72" fillId="38" borderId="11" xfId="0" applyFont="1" applyFill="1" applyBorder="1" applyAlignment="1">
      <alignment horizontal="center" vertical="center" wrapText="1"/>
    </xf>
    <xf numFmtId="0" fontId="71" fillId="2" borderId="17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 vertical="center" wrapText="1"/>
    </xf>
    <xf numFmtId="0" fontId="72" fillId="38" borderId="12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2" fillId="2" borderId="10" xfId="0" applyFont="1" applyFill="1" applyBorder="1" applyAlignment="1">
      <alignment horizontal="center" vertical="center" wrapText="1"/>
    </xf>
    <xf numFmtId="0" fontId="72" fillId="2" borderId="11" xfId="0" applyFont="1" applyFill="1" applyBorder="1" applyAlignment="1">
      <alignment horizontal="center" vertical="center" wrapText="1"/>
    </xf>
    <xf numFmtId="0" fontId="72" fillId="2" borderId="14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left" vertical="center" wrapText="1"/>
    </xf>
    <xf numFmtId="0" fontId="90" fillId="13" borderId="11" xfId="48" applyFont="1" applyFill="1" applyBorder="1" applyAlignment="1" applyProtection="1">
      <alignment horizontal="left" vertical="center"/>
      <protection/>
    </xf>
    <xf numFmtId="0" fontId="71" fillId="0" borderId="12" xfId="0" applyFont="1" applyBorder="1" applyAlignment="1">
      <alignment horizontal="center" vertical="center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8" fillId="0" borderId="10" xfId="48" applyFont="1" applyBorder="1" applyAlignment="1" applyProtection="1">
      <alignment horizontal="center" vertical="center" wrapText="1"/>
      <protection/>
    </xf>
    <xf numFmtId="0" fontId="28" fillId="0" borderId="14" xfId="48" applyFont="1" applyBorder="1" applyAlignment="1" applyProtection="1">
      <alignment horizontal="center" vertical="center" wrapText="1"/>
      <protection/>
    </xf>
    <xf numFmtId="0" fontId="71" fillId="0" borderId="10" xfId="0" applyFont="1" applyBorder="1" applyAlignment="1">
      <alignment horizontal="left" vertical="center" wrapText="1"/>
    </xf>
    <xf numFmtId="0" fontId="71" fillId="0" borderId="14" xfId="0" applyFont="1" applyBorder="1" applyAlignment="1">
      <alignment horizontal="left" vertical="center" wrapText="1"/>
    </xf>
    <xf numFmtId="17" fontId="28" fillId="33" borderId="0" xfId="0" applyNumberFormat="1" applyFont="1" applyFill="1" applyBorder="1" applyAlignment="1">
      <alignment horizontal="left" vertical="center" wrapText="1"/>
    </xf>
    <xf numFmtId="9" fontId="92" fillId="2" borderId="12" xfId="0" applyNumberFormat="1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 wrapText="1"/>
    </xf>
    <xf numFmtId="0" fontId="71" fillId="0" borderId="14" xfId="0" applyFont="1" applyBorder="1" applyAlignment="1">
      <alignment horizontal="justify" vertical="center" wrapText="1"/>
    </xf>
    <xf numFmtId="0" fontId="44" fillId="13" borderId="10" xfId="48" applyFont="1" applyFill="1" applyBorder="1" applyAlignment="1" applyProtection="1">
      <alignment horizontal="left" vertical="center"/>
      <protection/>
    </xf>
    <xf numFmtId="0" fontId="44" fillId="13" borderId="11" xfId="48" applyFont="1" applyFill="1" applyBorder="1" applyAlignment="1" applyProtection="1">
      <alignment horizontal="left" vertical="center"/>
      <protection/>
    </xf>
    <xf numFmtId="0" fontId="44" fillId="13" borderId="14" xfId="48" applyFont="1" applyFill="1" applyBorder="1" applyAlignment="1" applyProtection="1">
      <alignment horizontal="left" vertical="center"/>
      <protection/>
    </xf>
    <xf numFmtId="9" fontId="67" fillId="33" borderId="0" xfId="0" applyNumberFormat="1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14" fontId="27" fillId="2" borderId="12" xfId="0" applyNumberFormat="1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17" fontId="27" fillId="33" borderId="10" xfId="0" applyNumberFormat="1" applyFont="1" applyFill="1" applyBorder="1" applyAlignment="1">
      <alignment horizontal="center" vertical="center" wrapText="1"/>
    </xf>
    <xf numFmtId="17" fontId="27" fillId="33" borderId="11" xfId="0" applyNumberFormat="1" applyFont="1" applyFill="1" applyBorder="1" applyAlignment="1">
      <alignment horizontal="center" vertical="center" wrapText="1"/>
    </xf>
    <xf numFmtId="17" fontId="27" fillId="33" borderId="14" xfId="0" applyNumberFormat="1" applyFont="1" applyFill="1" applyBorder="1" applyAlignment="1">
      <alignment horizontal="center" vertical="center" wrapText="1"/>
    </xf>
    <xf numFmtId="3" fontId="27" fillId="2" borderId="12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17" fontId="71" fillId="33" borderId="10" xfId="0" applyNumberFormat="1" applyFont="1" applyFill="1" applyBorder="1" applyAlignment="1">
      <alignment horizontal="center" vertical="center" wrapText="1"/>
    </xf>
    <xf numFmtId="17" fontId="71" fillId="33" borderId="14" xfId="0" applyNumberFormat="1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wrapText="1"/>
    </xf>
    <xf numFmtId="0" fontId="27" fillId="33" borderId="18" xfId="0" applyFont="1" applyFill="1" applyBorder="1" applyAlignment="1">
      <alignment horizontal="center" wrapText="1"/>
    </xf>
    <xf numFmtId="0" fontId="27" fillId="33" borderId="19" xfId="0" applyFont="1" applyFill="1" applyBorder="1" applyAlignment="1">
      <alignment horizontal="center" wrapText="1"/>
    </xf>
    <xf numFmtId="0" fontId="27" fillId="33" borderId="22" xfId="0" applyFont="1" applyFill="1" applyBorder="1" applyAlignment="1">
      <alignment horizontal="center" wrapText="1"/>
    </xf>
    <xf numFmtId="0" fontId="27" fillId="33" borderId="13" xfId="0" applyFont="1" applyFill="1" applyBorder="1" applyAlignment="1">
      <alignment horizontal="center" wrapText="1"/>
    </xf>
    <xf numFmtId="0" fontId="27" fillId="33" borderId="23" xfId="0" applyFont="1" applyFill="1" applyBorder="1" applyAlignment="1">
      <alignment horizont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93" fillId="13" borderId="11" xfId="48" applyFont="1" applyFill="1" applyBorder="1" applyAlignment="1" applyProtection="1">
      <alignment horizontal="left" vertical="center"/>
      <protection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justify" vertical="center" wrapText="1"/>
    </xf>
    <xf numFmtId="0" fontId="71" fillId="33" borderId="14" xfId="0" applyFont="1" applyFill="1" applyBorder="1" applyAlignment="1">
      <alignment horizontal="justify" vertical="center" wrapText="1"/>
    </xf>
    <xf numFmtId="0" fontId="71" fillId="33" borderId="17" xfId="0" applyFont="1" applyFill="1" applyBorder="1" applyAlignment="1">
      <alignment horizontal="justify" vertical="center" wrapText="1"/>
    </xf>
    <xf numFmtId="0" fontId="71" fillId="33" borderId="19" xfId="0" applyFont="1" applyFill="1" applyBorder="1" applyAlignment="1">
      <alignment horizontal="justify" vertical="center" wrapText="1"/>
    </xf>
    <xf numFmtId="0" fontId="71" fillId="0" borderId="12" xfId="0" applyFont="1" applyBorder="1" applyAlignment="1">
      <alignment horizontal="justify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28" fillId="33" borderId="14" xfId="0" applyFont="1" applyFill="1" applyBorder="1" applyAlignment="1">
      <alignment horizontal="left" vertical="center" wrapText="1"/>
    </xf>
    <xf numFmtId="0" fontId="72" fillId="33" borderId="14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79" fillId="33" borderId="14" xfId="0" applyFont="1" applyFill="1" applyBorder="1" applyAlignment="1">
      <alignment horizontal="center" vertical="center" wrapText="1"/>
    </xf>
    <xf numFmtId="0" fontId="81" fillId="33" borderId="11" xfId="0" applyFont="1" applyFill="1" applyBorder="1" applyAlignment="1">
      <alignment horizontal="left" vertical="center"/>
    </xf>
    <xf numFmtId="0" fontId="72" fillId="0" borderId="10" xfId="0" applyFont="1" applyBorder="1" applyAlignment="1">
      <alignment horizontal="left" vertical="center" wrapText="1"/>
    </xf>
    <xf numFmtId="0" fontId="72" fillId="0" borderId="11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left" vertical="center" wrapText="1"/>
    </xf>
  </cellXfs>
  <cellStyles count="121">
    <cellStyle name="Normal" xfId="0"/>
    <cellStyle name="ColLevel_0" xfId="2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10" xfId="56"/>
    <cellStyle name="Normal 10 2" xfId="57"/>
    <cellStyle name="Normal 11" xfId="58"/>
    <cellStyle name="Normal 11 2" xfId="59"/>
    <cellStyle name="Normal 12" xfId="60"/>
    <cellStyle name="Normal 12 2" xfId="61"/>
    <cellStyle name="Normal 2" xfId="62"/>
    <cellStyle name="Normal 3 10" xfId="63"/>
    <cellStyle name="Normal 3 11" xfId="64"/>
    <cellStyle name="Normal 3 12" xfId="65"/>
    <cellStyle name="Normal 3 13" xfId="66"/>
    <cellStyle name="Normal 3 14" xfId="67"/>
    <cellStyle name="Normal 3 15" xfId="68"/>
    <cellStyle name="Normal 3 16" xfId="69"/>
    <cellStyle name="Normal 3 17" xfId="70"/>
    <cellStyle name="Normal 3 18" xfId="71"/>
    <cellStyle name="Normal 3 19" xfId="72"/>
    <cellStyle name="Normal 3 2" xfId="73"/>
    <cellStyle name="Normal 3 20" xfId="74"/>
    <cellStyle name="Normal 3 21" xfId="75"/>
    <cellStyle name="Normal 3 22" xfId="76"/>
    <cellStyle name="Normal 3 23" xfId="77"/>
    <cellStyle name="Normal 3 24" xfId="78"/>
    <cellStyle name="Normal 3 25" xfId="79"/>
    <cellStyle name="Normal 3 26" xfId="80"/>
    <cellStyle name="Normal 3 27" xfId="81"/>
    <cellStyle name="Normal 3 3" xfId="82"/>
    <cellStyle name="Normal 3 4" xfId="83"/>
    <cellStyle name="Normal 3 5" xfId="84"/>
    <cellStyle name="Normal 3 6" xfId="85"/>
    <cellStyle name="Normal 3 7" xfId="86"/>
    <cellStyle name="Normal 3 8" xfId="87"/>
    <cellStyle name="Normal 3 9" xfId="88"/>
    <cellStyle name="Normal 4" xfId="89"/>
    <cellStyle name="Normal 4 2" xfId="90"/>
    <cellStyle name="Normal 5" xfId="91"/>
    <cellStyle name="Normal 5 2" xfId="92"/>
    <cellStyle name="Normal 6" xfId="93"/>
    <cellStyle name="Normal 6 2" xfId="94"/>
    <cellStyle name="Normal 7" xfId="95"/>
    <cellStyle name="Normal 7 2" xfId="96"/>
    <cellStyle name="Normal 8" xfId="97"/>
    <cellStyle name="Normal 8 2" xfId="98"/>
    <cellStyle name="Normal 9" xfId="99"/>
    <cellStyle name="Normal 9 2" xfId="100"/>
    <cellStyle name="Notas" xfId="101"/>
    <cellStyle name="Percent" xfId="102"/>
    <cellStyle name="Porcentaje 2" xfId="103"/>
    <cellStyle name="Porcentual 2" xfId="104"/>
    <cellStyle name="Porcentual 2 10" xfId="105"/>
    <cellStyle name="Porcentual 2 11" xfId="106"/>
    <cellStyle name="Porcentual 2 12" xfId="107"/>
    <cellStyle name="Porcentual 2 13" xfId="108"/>
    <cellStyle name="Porcentual 2 14" xfId="109"/>
    <cellStyle name="Porcentual 2 15" xfId="110"/>
    <cellStyle name="Porcentual 2 16" xfId="111"/>
    <cellStyle name="Porcentual 2 17" xfId="112"/>
    <cellStyle name="Porcentual 2 18" xfId="113"/>
    <cellStyle name="Porcentual 2 2" xfId="114"/>
    <cellStyle name="Porcentual 2 3" xfId="115"/>
    <cellStyle name="Porcentual 2 4" xfId="116"/>
    <cellStyle name="Porcentual 2 5" xfId="117"/>
    <cellStyle name="Porcentual 2 6" xfId="118"/>
    <cellStyle name="Porcentual 2 7" xfId="119"/>
    <cellStyle name="Porcentual 2 8" xfId="120"/>
    <cellStyle name="Porcentual 2 9" xfId="121"/>
    <cellStyle name="Porcentual 20" xfId="122"/>
    <cellStyle name="Porcentual 3" xfId="123"/>
    <cellStyle name="Porcentual 3 2" xfId="124"/>
    <cellStyle name="Porcentual 4 2" xfId="125"/>
    <cellStyle name="Porcentual 6 2" xfId="126"/>
    <cellStyle name="Salida" xfId="127"/>
    <cellStyle name="Texto de advertencia" xfId="128"/>
    <cellStyle name="Texto explicativo" xfId="129"/>
    <cellStyle name="Título" xfId="130"/>
    <cellStyle name="Título 2" xfId="131"/>
    <cellStyle name="Título 3" xfId="132"/>
    <cellStyle name="Total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180975</xdr:rowOff>
    </xdr:from>
    <xdr:to>
      <xdr:col>2</xdr:col>
      <xdr:colOff>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IGSIGMA\6.4%20CLIENTES%202011\3.%20AES%20GENER%20ISO%2014001\6.%20SIGGENER\2.%20REG.%20EST.%20VEN\1.%20Pol&#237;tica%20y%20Proc\3)%20Iden.%20y%20Eval.%20Req.%20Leg.%20y%20Otros%20Req.%20(GEN-P-03)\MATRIZ%20GLOBAL%20DE%20REQUISITOS%20LEG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IGSIGMA\6.4%20CLIENTES%202011\3.%20AES%20GENER%20ISO%2014001\6.%20SIGGENER\2.%20REG.%20EST.%20VEN\1.%20Pol&#237;tica%20y%20Proc\3)%20Iden.%20y%20Eval.%20Req.%20Leg.%20y%20Otros%20Req.%20(GEN-P-03)\MATRIZ%20DE%20REQUISITOS%20LEGALES%20SANTA%20EMA%20-%20EL%20PER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\Sistemas%20Grupo%20VL\Users\projas\Downloads\MATRIZ%20LEGAL%20,%20nicol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 Standar"/>
      <sheetName val="1. Temática Legislación General"/>
      <sheetName val="2. Temática Laboral"/>
      <sheetName val="3. Temática S&amp;SO"/>
      <sheetName val="4. Temática Ambiental"/>
      <sheetName val="5. Temática Sust. Peligrosas"/>
      <sheetName val="6. Normas Chilenas (NCh)"/>
      <sheetName val="0. Vari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. y Eval. Req Legales y Ot"/>
      <sheetName val="D 100"/>
      <sheetName val="DFL 1 Tránsito"/>
      <sheetName val="DFL 1 Trabajo"/>
      <sheetName val="DFL 458"/>
      <sheetName val="D 47"/>
      <sheetName val="DFL 725"/>
      <sheetName val="D 2385"/>
      <sheetName val="Res 2505"/>
      <sheetName val="NCh 10"/>
      <sheetName val="D 66"/>
      <sheetName val="Ley 19419"/>
      <sheetName val="Ley 19069"/>
      <sheetName val="Ley 19518"/>
      <sheetName val="Ley 20123"/>
      <sheetName val="Ley 16744"/>
      <sheetName val="Ley 19303"/>
      <sheetName val="D 101"/>
      <sheetName val="D 109"/>
      <sheetName val="D 313"/>
      <sheetName val="D 76"/>
      <sheetName val="Circular 2345"/>
      <sheetName val="D 67"/>
      <sheetName val="D 110"/>
      <sheetName val="D 40"/>
      <sheetName val="D 54 Trabajo"/>
      <sheetName val="D 594"/>
      <sheetName val="D 18"/>
      <sheetName val="D 369"/>
      <sheetName val="Ley 20001"/>
      <sheetName val="D 63"/>
      <sheetName val="Ley 19300"/>
      <sheetName val="D 95"/>
      <sheetName val="Ley 20096"/>
      <sheetName val="D 4 Salud"/>
      <sheetName val="D 1583"/>
      <sheetName val="D 4 Transp. "/>
      <sheetName val="D 211"/>
      <sheetName val="D 54"/>
      <sheetName val="D 55"/>
      <sheetName val="D 144"/>
      <sheetName val="D 32"/>
      <sheetName val="Res 15027"/>
      <sheetName val="D 138"/>
      <sheetName val="DFL 1122"/>
      <sheetName val="Res 425"/>
      <sheetName val="D 735"/>
      <sheetName val="D 50"/>
      <sheetName val="D 158"/>
      <sheetName val="D 90"/>
      <sheetName val="D 236"/>
      <sheetName val="Res 5081"/>
      <sheetName val="D 148"/>
      <sheetName val="D 4"/>
      <sheetName val="D 146"/>
      <sheetName val="D 160"/>
      <sheetName val="D 157"/>
      <sheetName val="DL 3557"/>
      <sheetName val="Res 2147"/>
      <sheetName val="D 977"/>
      <sheetName val="Ley 18455"/>
      <sheetName val="D 78"/>
      <sheetName val="Res 267"/>
      <sheetName val="D 464"/>
      <sheetName val="Res 2109"/>
      <sheetName val="Res 4196"/>
      <sheetName val="Ley 18164"/>
      <sheetName val="Res 271"/>
      <sheetName val="ORD 14"/>
      <sheetName val="ORD 7"/>
      <sheetName val="APL II"/>
      <sheetName val="Res 271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dent. y Eval. Req Legales y Ot"/>
      <sheetName val="D.S 157"/>
      <sheetName val="D.S  1"/>
      <sheetName val="Ley 20417"/>
      <sheetName val="LEY 19.300"/>
      <sheetName val="Ley 20096"/>
      <sheetName val="D.S 148"/>
      <sheetName val="Ley 20005"/>
      <sheetName val="DS. 78"/>
      <sheetName val="D.S 735"/>
      <sheetName val="Nch 382"/>
      <sheetName val="RCA x"/>
      <sheetName val="DS N°18"/>
      <sheetName val="DS N°369"/>
      <sheetName val="LEY 20.001"/>
      <sheetName val="DS N°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11"/>
  <sheetViews>
    <sheetView showGridLines="0" tabSelected="1" zoomScale="60" zoomScaleNormal="60" zoomScaleSheetLayoutView="50" zoomScalePageLayoutView="0" workbookViewId="0" topLeftCell="A1">
      <selection activeCell="T11" sqref="T11"/>
    </sheetView>
  </sheetViews>
  <sheetFormatPr defaultColWidth="9.140625" defaultRowHeight="15" outlineLevelRow="1" outlineLevelCol="1"/>
  <cols>
    <col min="1" max="1" width="7.8515625" style="21" customWidth="1"/>
    <col min="2" max="2" width="9.8515625" style="102" customWidth="1"/>
    <col min="3" max="3" width="58.140625" style="196" customWidth="1"/>
    <col min="4" max="4" width="16.140625" style="102" customWidth="1"/>
    <col min="5" max="5" width="16.140625" style="103" customWidth="1"/>
    <col min="6" max="6" width="17.421875" style="104" customWidth="1" outlineLevel="1"/>
    <col min="7" max="7" width="26.421875" style="46" customWidth="1" outlineLevel="1"/>
    <col min="8" max="8" width="20.421875" style="114" customWidth="1" outlineLevel="1"/>
    <col min="9" max="9" width="32.7109375" style="114" customWidth="1" outlineLevel="1"/>
    <col min="10" max="10" width="5.28125" style="49" customWidth="1"/>
    <col min="11" max="11" width="12.28125" style="102" customWidth="1" outlineLevel="1"/>
    <col min="12" max="12" width="12.00390625" style="102" customWidth="1" outlineLevel="1"/>
    <col min="13" max="13" width="14.140625" style="102" customWidth="1" outlineLevel="1"/>
    <col min="14" max="14" width="15.00390625" style="102" customWidth="1" outlineLevel="1"/>
    <col min="15" max="15" width="16.8515625" style="102" customWidth="1" outlineLevel="1"/>
    <col min="16" max="16" width="13.7109375" style="105" customWidth="1" outlineLevel="1"/>
    <col min="17" max="17" width="20.28125" style="102" customWidth="1" outlineLevel="1"/>
    <col min="18" max="18" width="2.421875" style="25" customWidth="1" outlineLevel="1"/>
    <col min="19" max="20" width="11.421875" style="16" customWidth="1"/>
    <col min="21" max="22" width="11.421875" style="2" hidden="1" customWidth="1"/>
    <col min="23" max="50" width="11.421875" style="2" customWidth="1"/>
    <col min="51" max="16384" width="9.140625" style="1" customWidth="1"/>
  </cols>
  <sheetData>
    <row r="1" spans="1:50" ht="20.25" customHeight="1">
      <c r="A1" s="236"/>
      <c r="B1" s="238"/>
      <c r="C1" s="277" t="s">
        <v>15</v>
      </c>
      <c r="D1" s="278"/>
      <c r="E1" s="278"/>
      <c r="F1" s="278"/>
      <c r="G1" s="278"/>
      <c r="H1" s="279"/>
      <c r="I1" s="170" t="s">
        <v>22</v>
      </c>
      <c r="J1" s="40"/>
      <c r="K1" s="272" t="s">
        <v>17</v>
      </c>
      <c r="L1" s="272"/>
      <c r="M1" s="272"/>
      <c r="N1" s="272"/>
      <c r="O1" s="272"/>
      <c r="P1" s="272"/>
      <c r="Q1" s="272"/>
      <c r="R1" s="21"/>
      <c r="S1" s="15"/>
      <c r="T1" s="1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0.25" customHeight="1">
      <c r="A2" s="239"/>
      <c r="B2" s="241"/>
      <c r="C2" s="280"/>
      <c r="D2" s="281"/>
      <c r="E2" s="281"/>
      <c r="F2" s="281"/>
      <c r="G2" s="281"/>
      <c r="H2" s="282"/>
      <c r="I2" s="170" t="s">
        <v>222</v>
      </c>
      <c r="J2" s="40"/>
      <c r="K2" s="272"/>
      <c r="L2" s="272"/>
      <c r="M2" s="272"/>
      <c r="N2" s="272"/>
      <c r="O2" s="272"/>
      <c r="P2" s="272"/>
      <c r="Q2" s="272"/>
      <c r="R2" s="21"/>
      <c r="S2" s="15"/>
      <c r="T2" s="1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18" s="15" customFormat="1" ht="35.25" customHeight="1">
      <c r="A3" s="239"/>
      <c r="B3" s="240"/>
      <c r="C3" s="285" t="s">
        <v>16</v>
      </c>
      <c r="D3" s="286"/>
      <c r="E3" s="286"/>
      <c r="F3" s="286"/>
      <c r="G3" s="286"/>
      <c r="H3" s="287"/>
      <c r="I3" s="171" t="s">
        <v>220</v>
      </c>
      <c r="J3" s="40"/>
      <c r="K3" s="272"/>
      <c r="L3" s="272"/>
      <c r="M3" s="272"/>
      <c r="N3" s="272"/>
      <c r="O3" s="272"/>
      <c r="P3" s="272"/>
      <c r="Q3" s="272"/>
      <c r="R3" s="21"/>
    </row>
    <row r="4" spans="1:50" ht="30" customHeight="1">
      <c r="A4" s="242"/>
      <c r="B4" s="243"/>
      <c r="C4" s="288"/>
      <c r="D4" s="289"/>
      <c r="E4" s="289"/>
      <c r="F4" s="289"/>
      <c r="G4" s="289"/>
      <c r="H4" s="290"/>
      <c r="I4" s="172" t="s">
        <v>21</v>
      </c>
      <c r="J4" s="40"/>
      <c r="K4" s="272"/>
      <c r="L4" s="272"/>
      <c r="M4" s="272"/>
      <c r="N4" s="272"/>
      <c r="O4" s="272"/>
      <c r="P4" s="272"/>
      <c r="Q4" s="272"/>
      <c r="R4" s="21"/>
      <c r="S4" s="15"/>
      <c r="T4" s="15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18" s="15" customFormat="1" ht="30" customHeight="1">
      <c r="A5" s="41"/>
      <c r="B5" s="41"/>
      <c r="C5" s="191"/>
      <c r="D5" s="42"/>
      <c r="E5" s="42"/>
      <c r="F5" s="42"/>
      <c r="G5" s="43"/>
      <c r="H5" s="115"/>
      <c r="I5" s="173"/>
      <c r="J5" s="40"/>
      <c r="K5" s="43"/>
      <c r="L5" s="43"/>
      <c r="M5" s="43"/>
      <c r="N5" s="43"/>
      <c r="O5" s="43"/>
      <c r="P5" s="43"/>
      <c r="Q5" s="43"/>
      <c r="R5" s="21"/>
    </row>
    <row r="6" spans="2:244" ht="15.75" customHeight="1">
      <c r="B6" s="38"/>
      <c r="C6" s="192"/>
      <c r="D6" s="38"/>
      <c r="E6" s="44"/>
      <c r="F6" s="39"/>
      <c r="G6" s="106" t="s">
        <v>18</v>
      </c>
      <c r="H6" s="226" t="s">
        <v>219</v>
      </c>
      <c r="I6" s="226"/>
      <c r="J6" s="40"/>
      <c r="K6" s="273" t="s">
        <v>14</v>
      </c>
      <c r="L6" s="274"/>
      <c r="M6" s="274"/>
      <c r="N6" s="274"/>
      <c r="O6" s="275"/>
      <c r="P6" s="283">
        <v>45323</v>
      </c>
      <c r="Q6" s="284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</row>
    <row r="7" spans="1:244" s="9" customFormat="1" ht="18.75" customHeight="1">
      <c r="A7" s="21"/>
      <c r="B7" s="22"/>
      <c r="C7" s="193"/>
      <c r="D7" s="23"/>
      <c r="E7" s="24"/>
      <c r="F7" s="39"/>
      <c r="G7" s="107" t="s">
        <v>19</v>
      </c>
      <c r="H7" s="222" t="s">
        <v>93</v>
      </c>
      <c r="I7" s="222"/>
      <c r="J7" s="40"/>
      <c r="K7" s="261"/>
      <c r="L7" s="261"/>
      <c r="M7" s="261"/>
      <c r="N7" s="261"/>
      <c r="O7" s="261"/>
      <c r="P7" s="261"/>
      <c r="Q7" s="261"/>
      <c r="R7" s="25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</row>
    <row r="8" spans="1:50" s="3" customFormat="1" ht="39.75" customHeight="1">
      <c r="A8" s="45"/>
      <c r="B8" s="22"/>
      <c r="C8" s="193"/>
      <c r="D8" s="46"/>
      <c r="E8" s="47"/>
      <c r="F8" s="48"/>
      <c r="G8" s="108" t="s">
        <v>20</v>
      </c>
      <c r="H8" s="223">
        <v>45323</v>
      </c>
      <c r="I8" s="223"/>
      <c r="J8" s="49"/>
      <c r="K8" s="213" t="s">
        <v>124</v>
      </c>
      <c r="L8" s="213"/>
      <c r="M8" s="213"/>
      <c r="N8" s="213"/>
      <c r="O8" s="213"/>
      <c r="P8" s="213"/>
      <c r="Q8" s="262"/>
      <c r="R8" s="50"/>
      <c r="S8" s="4"/>
      <c r="T8" s="4"/>
      <c r="U8" s="4"/>
      <c r="V8" s="269" t="e">
        <f>+AVERAGE(V12,V19,V27,V70,V86)</f>
        <v>#REF!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s="3" customFormat="1" ht="22.5" customHeight="1">
      <c r="A9" s="45"/>
      <c r="B9" s="22"/>
      <c r="C9" s="193"/>
      <c r="D9" s="46"/>
      <c r="E9" s="47"/>
      <c r="F9" s="48"/>
      <c r="G9" s="51"/>
      <c r="H9" s="45"/>
      <c r="I9" s="46"/>
      <c r="J9" s="49"/>
      <c r="K9" s="213"/>
      <c r="L9" s="213"/>
      <c r="M9" s="213"/>
      <c r="N9" s="213"/>
      <c r="O9" s="213"/>
      <c r="P9" s="213"/>
      <c r="Q9" s="262"/>
      <c r="R9" s="50"/>
      <c r="S9" s="4"/>
      <c r="T9" s="4"/>
      <c r="U9" s="4"/>
      <c r="V9" s="269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s="5" customFormat="1" ht="17.25" customHeight="1">
      <c r="A10" s="263" t="s">
        <v>0</v>
      </c>
      <c r="B10" s="291" t="s">
        <v>118</v>
      </c>
      <c r="C10" s="292"/>
      <c r="D10" s="263" t="s">
        <v>174</v>
      </c>
      <c r="E10" s="276" t="s">
        <v>119</v>
      </c>
      <c r="F10" s="271" t="s">
        <v>120</v>
      </c>
      <c r="G10" s="263" t="s">
        <v>121</v>
      </c>
      <c r="H10" s="263" t="s">
        <v>122</v>
      </c>
      <c r="I10" s="263" t="s">
        <v>123</v>
      </c>
      <c r="J10" s="52"/>
      <c r="K10" s="213"/>
      <c r="L10" s="213"/>
      <c r="M10" s="213"/>
      <c r="N10" s="213"/>
      <c r="O10" s="213"/>
      <c r="P10" s="213"/>
      <c r="Q10" s="262"/>
      <c r="R10" s="53"/>
      <c r="S10" s="7"/>
      <c r="T10" s="7"/>
      <c r="U10" s="7"/>
      <c r="V10" s="270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s="6" customFormat="1" ht="53.25" customHeight="1">
      <c r="A11" s="263"/>
      <c r="B11" s="293"/>
      <c r="C11" s="294"/>
      <c r="D11" s="263"/>
      <c r="E11" s="276"/>
      <c r="F11" s="271"/>
      <c r="G11" s="263"/>
      <c r="H11" s="263"/>
      <c r="I11" s="263"/>
      <c r="J11" s="52"/>
      <c r="K11" s="111" t="s">
        <v>13</v>
      </c>
      <c r="L11" s="111" t="s">
        <v>3</v>
      </c>
      <c r="M11" s="111" t="s">
        <v>2</v>
      </c>
      <c r="N11" s="111" t="s">
        <v>4</v>
      </c>
      <c r="O11" s="111" t="s">
        <v>5</v>
      </c>
      <c r="P11" s="161" t="s">
        <v>6</v>
      </c>
      <c r="Q11" s="111" t="s">
        <v>1</v>
      </c>
      <c r="R11" s="54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12" customFormat="1" ht="27.75" customHeight="1">
      <c r="A12" s="214" t="s">
        <v>125</v>
      </c>
      <c r="B12" s="295"/>
      <c r="C12" s="295"/>
      <c r="D12" s="295"/>
      <c r="E12" s="295"/>
      <c r="F12" s="55"/>
      <c r="G12" s="56"/>
      <c r="H12" s="56"/>
      <c r="I12" s="174"/>
      <c r="J12" s="150"/>
      <c r="K12" s="57"/>
      <c r="L12" s="56"/>
      <c r="M12" s="58"/>
      <c r="N12" s="58"/>
      <c r="O12" s="58"/>
      <c r="P12" s="59">
        <f>AVERAGE(P13:P18)</f>
        <v>1</v>
      </c>
      <c r="Q12" s="30"/>
      <c r="R12" s="60"/>
      <c r="S12" s="11"/>
      <c r="T12" s="11"/>
      <c r="U12" s="11"/>
      <c r="V12" s="19">
        <f>SUM(V13:V15)</f>
        <v>0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38.25" customHeight="1" outlineLevel="1">
      <c r="A13" s="61">
        <v>1</v>
      </c>
      <c r="B13" s="208" t="s">
        <v>100</v>
      </c>
      <c r="C13" s="209"/>
      <c r="D13" s="62" t="s">
        <v>43</v>
      </c>
      <c r="E13" s="160">
        <v>100</v>
      </c>
      <c r="F13" s="63">
        <v>38617</v>
      </c>
      <c r="G13" s="62" t="s">
        <v>44</v>
      </c>
      <c r="H13" s="117" t="s">
        <v>31</v>
      </c>
      <c r="I13" s="63" t="s">
        <v>164</v>
      </c>
      <c r="K13" s="65">
        <v>129</v>
      </c>
      <c r="L13" s="65">
        <v>1</v>
      </c>
      <c r="M13" s="65">
        <v>1</v>
      </c>
      <c r="N13" s="65">
        <v>1</v>
      </c>
      <c r="O13" s="66">
        <v>0</v>
      </c>
      <c r="P13" s="67">
        <f aca="true" t="shared" si="0" ref="P13:P18">N13/M13</f>
        <v>1</v>
      </c>
      <c r="Q13" s="61" t="s">
        <v>133</v>
      </c>
      <c r="U13" s="17"/>
      <c r="V13" s="18"/>
      <c r="AX13" s="1"/>
    </row>
    <row r="14" spans="1:22" ht="39" customHeight="1" outlineLevel="1">
      <c r="A14" s="61">
        <v>2</v>
      </c>
      <c r="B14" s="210" t="s">
        <v>101</v>
      </c>
      <c r="C14" s="211"/>
      <c r="D14" s="62" t="s">
        <v>45</v>
      </c>
      <c r="E14" s="160">
        <v>1</v>
      </c>
      <c r="F14" s="63">
        <v>40115</v>
      </c>
      <c r="G14" s="64" t="s">
        <v>46</v>
      </c>
      <c r="H14" s="117" t="s">
        <v>47</v>
      </c>
      <c r="I14" s="63" t="s">
        <v>183</v>
      </c>
      <c r="K14" s="65">
        <v>222</v>
      </c>
      <c r="L14" s="65">
        <v>14</v>
      </c>
      <c r="M14" s="65">
        <v>14</v>
      </c>
      <c r="N14" s="65">
        <v>14</v>
      </c>
      <c r="O14" s="66">
        <v>0</v>
      </c>
      <c r="P14" s="67">
        <f t="shared" si="0"/>
        <v>1</v>
      </c>
      <c r="Q14" s="110" t="s">
        <v>133</v>
      </c>
      <c r="U14" s="17"/>
      <c r="V14" s="18"/>
    </row>
    <row r="15" spans="1:50" s="15" customFormat="1" ht="45.75" customHeight="1" outlineLevel="1">
      <c r="A15" s="61">
        <v>3</v>
      </c>
      <c r="B15" s="210" t="s">
        <v>102</v>
      </c>
      <c r="C15" s="211"/>
      <c r="D15" s="62" t="s">
        <v>45</v>
      </c>
      <c r="E15" s="160">
        <v>1</v>
      </c>
      <c r="F15" s="63">
        <v>37637</v>
      </c>
      <c r="G15" s="64" t="s">
        <v>29</v>
      </c>
      <c r="H15" s="117" t="s">
        <v>31</v>
      </c>
      <c r="I15" s="63" t="s">
        <v>184</v>
      </c>
      <c r="J15" s="49"/>
      <c r="K15" s="65">
        <v>100</v>
      </c>
      <c r="L15" s="65">
        <v>2</v>
      </c>
      <c r="M15" s="65">
        <v>2</v>
      </c>
      <c r="N15" s="65">
        <v>2</v>
      </c>
      <c r="O15" s="66">
        <v>0</v>
      </c>
      <c r="P15" s="67">
        <f t="shared" si="0"/>
        <v>1</v>
      </c>
      <c r="Q15" s="110" t="s">
        <v>133</v>
      </c>
      <c r="R15" s="25"/>
      <c r="S15" s="16"/>
      <c r="T15" s="16"/>
      <c r="U15" s="17"/>
      <c r="V15" s="18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s="33" customFormat="1" ht="38.25" customHeight="1" outlineLevel="1">
      <c r="A16" s="61">
        <v>4</v>
      </c>
      <c r="B16" s="250" t="s">
        <v>77</v>
      </c>
      <c r="C16" s="250"/>
      <c r="D16" s="68" t="s">
        <v>23</v>
      </c>
      <c r="E16" s="158">
        <v>19628</v>
      </c>
      <c r="F16" s="63">
        <v>36400</v>
      </c>
      <c r="G16" s="62" t="s">
        <v>44</v>
      </c>
      <c r="H16" s="117" t="s">
        <v>31</v>
      </c>
      <c r="I16" s="117" t="s">
        <v>182</v>
      </c>
      <c r="J16" s="49"/>
      <c r="K16" s="65">
        <v>24</v>
      </c>
      <c r="L16" s="65">
        <v>3</v>
      </c>
      <c r="M16" s="65">
        <v>3</v>
      </c>
      <c r="N16" s="65">
        <v>3</v>
      </c>
      <c r="O16" s="66">
        <v>0</v>
      </c>
      <c r="P16" s="67">
        <f t="shared" si="0"/>
        <v>1</v>
      </c>
      <c r="Q16" s="110" t="s">
        <v>133</v>
      </c>
      <c r="R16" s="25"/>
      <c r="S16" s="34"/>
      <c r="T16" s="34"/>
      <c r="U16" s="35"/>
      <c r="V16" s="18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1:50" s="33" customFormat="1" ht="38.25" customHeight="1" outlineLevel="1">
      <c r="A17" s="61">
        <v>5</v>
      </c>
      <c r="B17" s="250" t="s">
        <v>103</v>
      </c>
      <c r="C17" s="250"/>
      <c r="D17" s="68" t="s">
        <v>78</v>
      </c>
      <c r="E17" s="158">
        <v>725</v>
      </c>
      <c r="F17" s="63">
        <v>24868</v>
      </c>
      <c r="G17" s="62" t="s">
        <v>35</v>
      </c>
      <c r="H17" s="117" t="s">
        <v>31</v>
      </c>
      <c r="I17" s="69" t="s">
        <v>205</v>
      </c>
      <c r="J17" s="49"/>
      <c r="K17" s="65">
        <v>182</v>
      </c>
      <c r="L17" s="65">
        <v>7</v>
      </c>
      <c r="M17" s="65">
        <v>7</v>
      </c>
      <c r="N17" s="65">
        <v>7</v>
      </c>
      <c r="O17" s="66">
        <v>0</v>
      </c>
      <c r="P17" s="67">
        <f t="shared" si="0"/>
        <v>1</v>
      </c>
      <c r="Q17" s="110" t="s">
        <v>133</v>
      </c>
      <c r="R17" s="25"/>
      <c r="S17" s="34"/>
      <c r="T17" s="34"/>
      <c r="U17" s="35"/>
      <c r="V17" s="1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</row>
    <row r="18" spans="1:50" s="33" customFormat="1" ht="46.5" customHeight="1" outlineLevel="1">
      <c r="A18" s="61">
        <v>6</v>
      </c>
      <c r="B18" s="221" t="s">
        <v>81</v>
      </c>
      <c r="C18" s="221"/>
      <c r="D18" s="68" t="s">
        <v>82</v>
      </c>
      <c r="E18" s="158">
        <v>735</v>
      </c>
      <c r="F18" s="63">
        <v>25556</v>
      </c>
      <c r="G18" s="62" t="s">
        <v>35</v>
      </c>
      <c r="H18" s="117" t="s">
        <v>83</v>
      </c>
      <c r="I18" s="63" t="s">
        <v>84</v>
      </c>
      <c r="J18" s="49"/>
      <c r="K18" s="65">
        <v>29</v>
      </c>
      <c r="L18" s="65">
        <v>1</v>
      </c>
      <c r="M18" s="65">
        <v>1</v>
      </c>
      <c r="N18" s="65">
        <v>1</v>
      </c>
      <c r="O18" s="66">
        <v>0</v>
      </c>
      <c r="P18" s="67">
        <f t="shared" si="0"/>
        <v>1</v>
      </c>
      <c r="Q18" s="110" t="s">
        <v>133</v>
      </c>
      <c r="R18" s="25"/>
      <c r="S18" s="34"/>
      <c r="T18" s="34"/>
      <c r="U18" s="35"/>
      <c r="V18" s="1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1:49" s="129" customFormat="1" ht="27.75" customHeight="1">
      <c r="A19" s="266" t="s">
        <v>126</v>
      </c>
      <c r="B19" s="267"/>
      <c r="C19" s="267"/>
      <c r="D19" s="267"/>
      <c r="E19" s="267"/>
      <c r="F19" s="267"/>
      <c r="G19" s="267"/>
      <c r="H19" s="267"/>
      <c r="I19" s="268"/>
      <c r="J19" s="151"/>
      <c r="K19" s="146"/>
      <c r="L19" s="137"/>
      <c r="M19" s="147"/>
      <c r="N19" s="147"/>
      <c r="O19" s="147"/>
      <c r="P19" s="148"/>
      <c r="Q19" s="126"/>
      <c r="R19" s="135"/>
      <c r="S19" s="127"/>
      <c r="T19" s="128"/>
      <c r="U19" s="128"/>
      <c r="V19" s="149" t="e">
        <f>SUM(#REF!)</f>
        <v>#REF!</v>
      </c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</row>
    <row r="20" spans="1:49" s="31" customFormat="1" ht="72" customHeight="1" outlineLevel="1">
      <c r="A20" s="62">
        <v>1</v>
      </c>
      <c r="B20" s="208" t="s">
        <v>104</v>
      </c>
      <c r="C20" s="209"/>
      <c r="D20" s="68" t="s">
        <v>23</v>
      </c>
      <c r="E20" s="158">
        <v>20123</v>
      </c>
      <c r="F20" s="63">
        <v>39006</v>
      </c>
      <c r="G20" s="62" t="s">
        <v>29</v>
      </c>
      <c r="H20" s="117" t="s">
        <v>31</v>
      </c>
      <c r="I20" s="117" t="s">
        <v>165</v>
      </c>
      <c r="J20" s="49"/>
      <c r="K20" s="65">
        <v>24</v>
      </c>
      <c r="L20" s="65">
        <v>6</v>
      </c>
      <c r="M20" s="65">
        <v>6</v>
      </c>
      <c r="N20" s="65">
        <v>6</v>
      </c>
      <c r="O20" s="66">
        <v>0</v>
      </c>
      <c r="P20" s="67">
        <f aca="true" t="shared" si="1" ref="P20:P25">N20/M20</f>
        <v>1</v>
      </c>
      <c r="Q20" s="110" t="s">
        <v>133</v>
      </c>
      <c r="R20" s="25"/>
      <c r="S20" s="27"/>
      <c r="T20" s="32"/>
      <c r="U20" s="17"/>
      <c r="V20" s="18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</row>
    <row r="21" spans="1:49" s="33" customFormat="1" ht="78.75" customHeight="1" outlineLevel="1">
      <c r="A21" s="62">
        <v>2</v>
      </c>
      <c r="B21" s="208" t="s">
        <v>30</v>
      </c>
      <c r="C21" s="209"/>
      <c r="D21" s="68" t="s">
        <v>25</v>
      </c>
      <c r="E21" s="158">
        <v>76</v>
      </c>
      <c r="F21" s="63">
        <v>39100</v>
      </c>
      <c r="G21" s="62" t="s">
        <v>29</v>
      </c>
      <c r="H21" s="117" t="s">
        <v>31</v>
      </c>
      <c r="I21" s="116" t="s">
        <v>97</v>
      </c>
      <c r="J21" s="49"/>
      <c r="K21" s="65">
        <v>34</v>
      </c>
      <c r="L21" s="65">
        <v>9</v>
      </c>
      <c r="M21" s="65">
        <v>9</v>
      </c>
      <c r="N21" s="65">
        <v>9</v>
      </c>
      <c r="O21" s="66">
        <v>0</v>
      </c>
      <c r="P21" s="67">
        <f t="shared" si="1"/>
        <v>1</v>
      </c>
      <c r="Q21" s="110" t="s">
        <v>133</v>
      </c>
      <c r="R21" s="25"/>
      <c r="S21" s="27"/>
      <c r="T21" s="34"/>
      <c r="U21" s="35"/>
      <c r="V21" s="18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</row>
    <row r="22" spans="1:49" s="33" customFormat="1" ht="46.5" customHeight="1" outlineLevel="1">
      <c r="A22" s="62">
        <v>3</v>
      </c>
      <c r="B22" s="208" t="s">
        <v>105</v>
      </c>
      <c r="C22" s="209"/>
      <c r="D22" s="68" t="s">
        <v>23</v>
      </c>
      <c r="E22" s="158">
        <v>19518</v>
      </c>
      <c r="F22" s="63">
        <v>35717</v>
      </c>
      <c r="G22" s="62" t="s">
        <v>29</v>
      </c>
      <c r="H22" s="117" t="s">
        <v>31</v>
      </c>
      <c r="I22" s="116" t="s">
        <v>185</v>
      </c>
      <c r="J22" s="49"/>
      <c r="K22" s="65">
        <v>95</v>
      </c>
      <c r="L22" s="65">
        <v>4</v>
      </c>
      <c r="M22" s="65">
        <v>4</v>
      </c>
      <c r="N22" s="65">
        <v>0</v>
      </c>
      <c r="O22" s="66">
        <v>0</v>
      </c>
      <c r="P22" s="67">
        <f t="shared" si="1"/>
        <v>0</v>
      </c>
      <c r="Q22" s="110" t="s">
        <v>133</v>
      </c>
      <c r="R22" s="25"/>
      <c r="S22" s="27"/>
      <c r="T22" s="34"/>
      <c r="U22" s="35"/>
      <c r="V22" s="18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</row>
    <row r="23" spans="1:49" s="33" customFormat="1" ht="46.5" customHeight="1" outlineLevel="1">
      <c r="A23" s="70">
        <v>4</v>
      </c>
      <c r="B23" s="298" t="s">
        <v>106</v>
      </c>
      <c r="C23" s="298"/>
      <c r="D23" s="70" t="s">
        <v>23</v>
      </c>
      <c r="E23" s="159">
        <v>20005</v>
      </c>
      <c r="F23" s="71">
        <v>20005</v>
      </c>
      <c r="G23" s="296" t="s">
        <v>49</v>
      </c>
      <c r="H23" s="70" t="s">
        <v>31</v>
      </c>
      <c r="I23" s="71">
        <v>38429</v>
      </c>
      <c r="J23" s="49"/>
      <c r="K23" s="65">
        <v>3</v>
      </c>
      <c r="L23" s="65">
        <v>1</v>
      </c>
      <c r="M23" s="65">
        <v>1</v>
      </c>
      <c r="N23" s="65">
        <v>1</v>
      </c>
      <c r="O23" s="66">
        <v>0</v>
      </c>
      <c r="P23" s="67">
        <f t="shared" si="1"/>
        <v>1</v>
      </c>
      <c r="Q23" s="110" t="s">
        <v>133</v>
      </c>
      <c r="R23" s="25"/>
      <c r="S23" s="27"/>
      <c r="T23" s="34"/>
      <c r="U23" s="35"/>
      <c r="V23" s="18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</row>
    <row r="24" spans="1:49" s="33" customFormat="1" ht="69" customHeight="1" outlineLevel="1">
      <c r="A24" s="70">
        <v>5</v>
      </c>
      <c r="B24" s="210" t="s">
        <v>107</v>
      </c>
      <c r="C24" s="211"/>
      <c r="D24" s="70" t="s">
        <v>23</v>
      </c>
      <c r="E24" s="159">
        <v>21063</v>
      </c>
      <c r="F24" s="71">
        <v>43097</v>
      </c>
      <c r="G24" s="297"/>
      <c r="H24" s="70" t="s">
        <v>31</v>
      </c>
      <c r="I24" s="71">
        <v>43820</v>
      </c>
      <c r="J24" s="49"/>
      <c r="K24" s="65">
        <v>46</v>
      </c>
      <c r="L24" s="65">
        <v>2</v>
      </c>
      <c r="M24" s="65">
        <v>2</v>
      </c>
      <c r="N24" s="65">
        <v>2</v>
      </c>
      <c r="O24" s="66">
        <v>0</v>
      </c>
      <c r="P24" s="67">
        <f t="shared" si="1"/>
        <v>1</v>
      </c>
      <c r="Q24" s="110" t="s">
        <v>133</v>
      </c>
      <c r="R24" s="25"/>
      <c r="S24" s="27"/>
      <c r="T24" s="34"/>
      <c r="U24" s="35"/>
      <c r="V24" s="18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</row>
    <row r="25" spans="1:49" s="33" customFormat="1" ht="69" customHeight="1" outlineLevel="1">
      <c r="A25" s="70">
        <v>6</v>
      </c>
      <c r="B25" s="210" t="s">
        <v>160</v>
      </c>
      <c r="C25" s="211"/>
      <c r="D25" s="70" t="s">
        <v>23</v>
      </c>
      <c r="E25" s="159">
        <v>21283</v>
      </c>
      <c r="F25" s="71">
        <v>44142</v>
      </c>
      <c r="G25" s="70" t="s">
        <v>49</v>
      </c>
      <c r="H25" s="70" t="s">
        <v>31</v>
      </c>
      <c r="I25" s="71">
        <v>44142</v>
      </c>
      <c r="J25" s="190"/>
      <c r="K25" s="65">
        <v>7</v>
      </c>
      <c r="L25" s="65">
        <v>7</v>
      </c>
      <c r="M25" s="65">
        <v>7</v>
      </c>
      <c r="N25" s="65">
        <v>7</v>
      </c>
      <c r="O25" s="66">
        <v>0</v>
      </c>
      <c r="P25" s="67">
        <f t="shared" si="1"/>
        <v>1</v>
      </c>
      <c r="Q25" s="189"/>
      <c r="R25" s="25"/>
      <c r="S25" s="27"/>
      <c r="T25" s="34"/>
      <c r="U25" s="35"/>
      <c r="V25" s="18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</row>
    <row r="26" spans="1:31" s="129" customFormat="1" ht="27.75" customHeight="1">
      <c r="A26" s="214" t="s">
        <v>127</v>
      </c>
      <c r="B26" s="249"/>
      <c r="C26" s="249"/>
      <c r="D26" s="249"/>
      <c r="E26" s="249"/>
      <c r="F26" s="120"/>
      <c r="G26" s="121"/>
      <c r="H26" s="121"/>
      <c r="I26" s="175"/>
      <c r="J26" s="52"/>
      <c r="K26" s="123"/>
      <c r="L26" s="124"/>
      <c r="M26" s="124"/>
      <c r="N26" s="124"/>
      <c r="O26" s="124"/>
      <c r="P26" s="125"/>
      <c r="Q26" s="126"/>
      <c r="R26" s="122"/>
      <c r="S26" s="127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</row>
    <row r="27" spans="1:248" s="6" customFormat="1" ht="35.25" customHeight="1" outlineLevel="1">
      <c r="A27" s="216" t="s">
        <v>9</v>
      </c>
      <c r="B27" s="217"/>
      <c r="C27" s="308"/>
      <c r="D27" s="72"/>
      <c r="E27" s="72"/>
      <c r="F27" s="73"/>
      <c r="G27" s="74"/>
      <c r="H27" s="74"/>
      <c r="I27" s="74"/>
      <c r="J27" s="52"/>
      <c r="K27" s="75"/>
      <c r="L27" s="76"/>
      <c r="M27" s="76"/>
      <c r="N27" s="76"/>
      <c r="O27" s="77"/>
      <c r="P27" s="78"/>
      <c r="Q27" s="110"/>
      <c r="R27" s="53"/>
      <c r="S27" s="26"/>
      <c r="U27" s="8"/>
      <c r="V27" s="20" t="e">
        <f>SUM(V34:V41)</f>
        <v>#DIV/0!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II27" s="13"/>
      <c r="IJ27" s="14"/>
      <c r="IK27" s="14"/>
      <c r="IL27" s="14"/>
      <c r="IM27" s="14"/>
      <c r="IN27" s="14"/>
    </row>
    <row r="28" spans="1:248" s="6" customFormat="1" ht="51" customHeight="1" outlineLevel="1">
      <c r="A28" s="61">
        <v>1</v>
      </c>
      <c r="B28" s="264" t="s">
        <v>109</v>
      </c>
      <c r="C28" s="265"/>
      <c r="D28" s="61" t="s">
        <v>99</v>
      </c>
      <c r="E28" s="155">
        <v>47</v>
      </c>
      <c r="F28" s="80">
        <v>42586</v>
      </c>
      <c r="G28" s="81" t="s">
        <v>29</v>
      </c>
      <c r="H28" s="110" t="s">
        <v>27</v>
      </c>
      <c r="I28" s="80" t="s">
        <v>166</v>
      </c>
      <c r="J28" s="52"/>
      <c r="K28" s="65">
        <v>23</v>
      </c>
      <c r="L28" s="65">
        <v>1</v>
      </c>
      <c r="M28" s="65">
        <v>1</v>
      </c>
      <c r="N28" s="65">
        <v>1</v>
      </c>
      <c r="O28" s="66">
        <v>0</v>
      </c>
      <c r="P28" s="67">
        <f aca="true" t="shared" si="2" ref="P28:P33">N28/M28</f>
        <v>1</v>
      </c>
      <c r="Q28" s="110" t="s">
        <v>133</v>
      </c>
      <c r="R28" s="53"/>
      <c r="S28" s="26"/>
      <c r="U28" s="8"/>
      <c r="V28" s="20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II28" s="36"/>
      <c r="IJ28" s="37"/>
      <c r="IK28" s="37"/>
      <c r="IL28" s="37"/>
      <c r="IM28" s="37"/>
      <c r="IN28" s="37"/>
    </row>
    <row r="29" spans="1:248" s="6" customFormat="1" ht="51" customHeight="1" outlineLevel="1">
      <c r="A29" s="198">
        <v>2</v>
      </c>
      <c r="B29" s="259" t="s">
        <v>168</v>
      </c>
      <c r="C29" s="260"/>
      <c r="D29" s="198" t="s">
        <v>144</v>
      </c>
      <c r="E29" s="155">
        <v>156</v>
      </c>
      <c r="F29" s="80">
        <v>43172</v>
      </c>
      <c r="G29" s="81" t="s">
        <v>29</v>
      </c>
      <c r="H29" s="198" t="s">
        <v>27</v>
      </c>
      <c r="I29" s="80" t="s">
        <v>169</v>
      </c>
      <c r="J29" s="52"/>
      <c r="K29" s="65"/>
      <c r="L29" s="65"/>
      <c r="M29" s="65"/>
      <c r="N29" s="65"/>
      <c r="O29" s="66"/>
      <c r="P29" s="67"/>
      <c r="Q29" s="198"/>
      <c r="R29" s="53"/>
      <c r="S29" s="26"/>
      <c r="U29" s="8"/>
      <c r="V29" s="20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II29" s="36"/>
      <c r="IJ29" s="37"/>
      <c r="IK29" s="37"/>
      <c r="IL29" s="37"/>
      <c r="IM29" s="37"/>
      <c r="IN29" s="37"/>
    </row>
    <row r="30" spans="1:49" s="15" customFormat="1" ht="75.75" customHeight="1" outlineLevel="1">
      <c r="A30" s="61">
        <v>3</v>
      </c>
      <c r="B30" s="264" t="s">
        <v>108</v>
      </c>
      <c r="C30" s="265"/>
      <c r="D30" s="61" t="s">
        <v>23</v>
      </c>
      <c r="E30" s="155">
        <v>16744</v>
      </c>
      <c r="F30" s="80">
        <v>24869</v>
      </c>
      <c r="G30" s="81" t="s">
        <v>49</v>
      </c>
      <c r="H30" s="110" t="s">
        <v>50</v>
      </c>
      <c r="I30" s="80" t="s">
        <v>186</v>
      </c>
      <c r="J30" s="49"/>
      <c r="K30" s="65">
        <v>100</v>
      </c>
      <c r="L30" s="65">
        <v>8</v>
      </c>
      <c r="M30" s="65">
        <v>8</v>
      </c>
      <c r="N30" s="65">
        <v>7</v>
      </c>
      <c r="O30" s="66">
        <v>1</v>
      </c>
      <c r="P30" s="67">
        <f t="shared" si="2"/>
        <v>0.875</v>
      </c>
      <c r="Q30" s="110" t="s">
        <v>133</v>
      </c>
      <c r="R30" s="25"/>
      <c r="S30" s="27"/>
      <c r="T30" s="16"/>
      <c r="U30" s="17"/>
      <c r="V30" s="18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1:49" s="15" customFormat="1" ht="65.25" customHeight="1" outlineLevel="1">
      <c r="A31" s="82">
        <v>4</v>
      </c>
      <c r="B31" s="303" t="s">
        <v>167</v>
      </c>
      <c r="C31" s="304"/>
      <c r="D31" s="82" t="s">
        <v>25</v>
      </c>
      <c r="E31" s="157">
        <v>101</v>
      </c>
      <c r="F31" s="83">
        <v>24996</v>
      </c>
      <c r="G31" s="82" t="s">
        <v>29</v>
      </c>
      <c r="H31" s="113" t="s">
        <v>24</v>
      </c>
      <c r="I31" s="113" t="s">
        <v>187</v>
      </c>
      <c r="J31" s="49"/>
      <c r="K31" s="65">
        <v>94</v>
      </c>
      <c r="L31" s="65">
        <v>5</v>
      </c>
      <c r="M31" s="65">
        <v>5</v>
      </c>
      <c r="N31" s="65">
        <v>3</v>
      </c>
      <c r="O31" s="66">
        <v>2</v>
      </c>
      <c r="P31" s="67">
        <f t="shared" si="2"/>
        <v>0.6</v>
      </c>
      <c r="Q31" s="110" t="s">
        <v>133</v>
      </c>
      <c r="R31" s="25"/>
      <c r="S31" s="27"/>
      <c r="T31" s="16"/>
      <c r="U31" s="17"/>
      <c r="V31" s="18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1:49" s="15" customFormat="1" ht="101.25" customHeight="1" outlineLevel="1">
      <c r="A32" s="61">
        <v>6</v>
      </c>
      <c r="B32" s="301" t="s">
        <v>28</v>
      </c>
      <c r="C32" s="302"/>
      <c r="D32" s="61" t="s">
        <v>25</v>
      </c>
      <c r="E32" s="155">
        <v>109</v>
      </c>
      <c r="F32" s="84">
        <v>24968</v>
      </c>
      <c r="G32" s="299" t="s">
        <v>29</v>
      </c>
      <c r="H32" s="117" t="s">
        <v>24</v>
      </c>
      <c r="I32" s="117" t="s">
        <v>188</v>
      </c>
      <c r="J32" s="49"/>
      <c r="K32" s="65">
        <v>34</v>
      </c>
      <c r="L32" s="65">
        <v>4</v>
      </c>
      <c r="M32" s="65">
        <v>4</v>
      </c>
      <c r="N32" s="65">
        <v>4</v>
      </c>
      <c r="O32" s="66">
        <v>0</v>
      </c>
      <c r="P32" s="67">
        <f t="shared" si="2"/>
        <v>1</v>
      </c>
      <c r="Q32" s="110" t="s">
        <v>133</v>
      </c>
      <c r="R32" s="25"/>
      <c r="S32" s="27"/>
      <c r="T32" s="16"/>
      <c r="U32" s="17"/>
      <c r="V32" s="18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s="33" customFormat="1" ht="63" customHeight="1" outlineLevel="1">
      <c r="A33" s="61">
        <v>7</v>
      </c>
      <c r="B33" s="301" t="s">
        <v>98</v>
      </c>
      <c r="C33" s="302"/>
      <c r="D33" s="61" t="s">
        <v>23</v>
      </c>
      <c r="E33" s="155">
        <v>21012</v>
      </c>
      <c r="F33" s="84">
        <v>42918</v>
      </c>
      <c r="G33" s="300"/>
      <c r="H33" s="117" t="s">
        <v>27</v>
      </c>
      <c r="I33" s="63">
        <v>42918</v>
      </c>
      <c r="J33" s="49"/>
      <c r="K33" s="65">
        <v>1</v>
      </c>
      <c r="L33" s="65">
        <v>1</v>
      </c>
      <c r="M33" s="65">
        <v>1</v>
      </c>
      <c r="N33" s="65">
        <v>1</v>
      </c>
      <c r="O33" s="66">
        <v>0</v>
      </c>
      <c r="P33" s="67">
        <f t="shared" si="2"/>
        <v>1</v>
      </c>
      <c r="Q33" s="110" t="s">
        <v>133</v>
      </c>
      <c r="R33" s="25"/>
      <c r="S33" s="27"/>
      <c r="T33" s="34"/>
      <c r="U33" s="17"/>
      <c r="V33" s="18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</row>
    <row r="34" spans="1:248" s="6" customFormat="1" ht="27" customHeight="1" outlineLevel="1">
      <c r="A34" s="216" t="s">
        <v>10</v>
      </c>
      <c r="B34" s="217"/>
      <c r="C34" s="217"/>
      <c r="D34" s="72"/>
      <c r="E34" s="72"/>
      <c r="F34" s="73"/>
      <c r="G34" s="74"/>
      <c r="H34" s="74"/>
      <c r="I34" s="74"/>
      <c r="J34" s="52"/>
      <c r="K34" s="75"/>
      <c r="L34" s="76"/>
      <c r="M34" s="76"/>
      <c r="N34" s="76"/>
      <c r="O34" s="77"/>
      <c r="P34" s="78"/>
      <c r="Q34" s="110"/>
      <c r="R34" s="53"/>
      <c r="S34" s="27"/>
      <c r="T34" s="16"/>
      <c r="U34" s="17" t="e">
        <f>+L34/$L$27</f>
        <v>#DIV/0!</v>
      </c>
      <c r="V34" s="18" t="e">
        <f>+U34*P34</f>
        <v>#DIV/0!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II34" s="13"/>
      <c r="IJ34" s="14"/>
      <c r="IK34" s="14"/>
      <c r="IL34" s="14"/>
      <c r="IM34" s="14"/>
      <c r="IN34" s="14"/>
    </row>
    <row r="35" spans="1:248" s="6" customFormat="1" ht="53.25" customHeight="1" outlineLevel="1">
      <c r="A35" s="61">
        <v>1</v>
      </c>
      <c r="B35" s="306" t="s">
        <v>91</v>
      </c>
      <c r="C35" s="307"/>
      <c r="D35" s="85" t="s">
        <v>25</v>
      </c>
      <c r="E35" s="156">
        <v>110</v>
      </c>
      <c r="F35" s="86">
        <v>24987</v>
      </c>
      <c r="G35" s="62" t="s">
        <v>29</v>
      </c>
      <c r="H35" s="117" t="s">
        <v>27</v>
      </c>
      <c r="I35" s="93">
        <v>29543</v>
      </c>
      <c r="J35" s="52"/>
      <c r="K35" s="65">
        <v>1</v>
      </c>
      <c r="L35" s="65">
        <v>1</v>
      </c>
      <c r="M35" s="65">
        <v>1</v>
      </c>
      <c r="N35" s="65">
        <v>1</v>
      </c>
      <c r="O35" s="87">
        <v>0</v>
      </c>
      <c r="P35" s="67">
        <f>N35/M35</f>
        <v>1</v>
      </c>
      <c r="Q35" s="110" t="s">
        <v>133</v>
      </c>
      <c r="R35" s="53"/>
      <c r="S35" s="27"/>
      <c r="T35" s="34"/>
      <c r="U35" s="17"/>
      <c r="V35" s="1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II35" s="36"/>
      <c r="IJ35" s="37"/>
      <c r="IK35" s="37"/>
      <c r="IL35" s="37"/>
      <c r="IM35" s="37"/>
      <c r="IN35" s="37"/>
    </row>
    <row r="36" spans="1:49" s="15" customFormat="1" ht="58.5" customHeight="1" outlineLevel="1">
      <c r="A36" s="61">
        <v>2</v>
      </c>
      <c r="B36" s="305" t="s">
        <v>33</v>
      </c>
      <c r="C36" s="305"/>
      <c r="D36" s="61" t="s">
        <v>25</v>
      </c>
      <c r="E36" s="155">
        <v>67</v>
      </c>
      <c r="F36" s="63">
        <v>36592</v>
      </c>
      <c r="G36" s="62" t="s">
        <v>29</v>
      </c>
      <c r="H36" s="117" t="s">
        <v>26</v>
      </c>
      <c r="I36" s="117" t="s">
        <v>189</v>
      </c>
      <c r="J36" s="49"/>
      <c r="K36" s="65">
        <v>25</v>
      </c>
      <c r="L36" s="65">
        <v>4</v>
      </c>
      <c r="M36" s="65">
        <v>4</v>
      </c>
      <c r="N36" s="65">
        <v>4</v>
      </c>
      <c r="O36" s="66">
        <v>0</v>
      </c>
      <c r="P36" s="67">
        <f>N36/M36</f>
        <v>1</v>
      </c>
      <c r="Q36" s="110" t="s">
        <v>133</v>
      </c>
      <c r="R36" s="25"/>
      <c r="S36" s="27"/>
      <c r="T36" s="16"/>
      <c r="U36" s="17"/>
      <c r="V36" s="18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248" s="6" customFormat="1" ht="27.75" customHeight="1" outlineLevel="1">
      <c r="A37" s="216" t="s">
        <v>11</v>
      </c>
      <c r="B37" s="217"/>
      <c r="C37" s="217"/>
      <c r="D37" s="72"/>
      <c r="E37" s="72"/>
      <c r="F37" s="73"/>
      <c r="G37" s="74"/>
      <c r="H37" s="74"/>
      <c r="I37" s="74"/>
      <c r="J37" s="52"/>
      <c r="K37" s="75"/>
      <c r="L37" s="76"/>
      <c r="M37" s="76"/>
      <c r="N37" s="76"/>
      <c r="O37" s="77"/>
      <c r="P37" s="78"/>
      <c r="Q37" s="110"/>
      <c r="R37" s="53"/>
      <c r="S37" s="27"/>
      <c r="T37" s="16"/>
      <c r="U37" s="17" t="e">
        <f>+L37/$L$27</f>
        <v>#DIV/0!</v>
      </c>
      <c r="V37" s="18" t="e">
        <f>+U37*P37</f>
        <v>#DIV/0!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II37" s="13"/>
      <c r="IJ37" s="14"/>
      <c r="IK37" s="14"/>
      <c r="IL37" s="14"/>
      <c r="IM37" s="14"/>
      <c r="IN37" s="14"/>
    </row>
    <row r="38" spans="1:49" s="15" customFormat="1" ht="57.75" customHeight="1" outlineLevel="1">
      <c r="A38" s="61">
        <v>1</v>
      </c>
      <c r="B38" s="264" t="s">
        <v>34</v>
      </c>
      <c r="C38" s="265"/>
      <c r="D38" s="61" t="s">
        <v>25</v>
      </c>
      <c r="E38" s="155">
        <v>40</v>
      </c>
      <c r="F38" s="63">
        <v>25269</v>
      </c>
      <c r="G38" s="62" t="s">
        <v>29</v>
      </c>
      <c r="H38" s="117" t="s">
        <v>27</v>
      </c>
      <c r="I38" s="63">
        <v>34958</v>
      </c>
      <c r="J38" s="49"/>
      <c r="K38" s="65">
        <v>24</v>
      </c>
      <c r="L38" s="65">
        <v>14</v>
      </c>
      <c r="M38" s="65">
        <v>14</v>
      </c>
      <c r="N38" s="65">
        <v>8</v>
      </c>
      <c r="O38" s="66">
        <v>6</v>
      </c>
      <c r="P38" s="67">
        <f>N38/M38</f>
        <v>0.5714285714285714</v>
      </c>
      <c r="Q38" s="110" t="s">
        <v>133</v>
      </c>
      <c r="R38" s="25"/>
      <c r="S38" s="27"/>
      <c r="T38" s="16"/>
      <c r="U38" s="17"/>
      <c r="V38" s="18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248" s="6" customFormat="1" ht="27.75" customHeight="1" outlineLevel="1">
      <c r="A39" s="216" t="s">
        <v>7</v>
      </c>
      <c r="B39" s="217"/>
      <c r="C39" s="217"/>
      <c r="D39" s="72"/>
      <c r="E39" s="72"/>
      <c r="F39" s="73"/>
      <c r="G39" s="74"/>
      <c r="H39" s="74"/>
      <c r="I39" s="74"/>
      <c r="J39" s="52"/>
      <c r="K39" s="75"/>
      <c r="L39" s="76"/>
      <c r="M39" s="76"/>
      <c r="N39" s="76"/>
      <c r="O39" s="88"/>
      <c r="P39" s="78"/>
      <c r="Q39" s="110"/>
      <c r="R39" s="53"/>
      <c r="S39" s="27"/>
      <c r="T39" s="16"/>
      <c r="U39" s="17" t="e">
        <f>+L39/$L$27</f>
        <v>#DIV/0!</v>
      </c>
      <c r="V39" s="18" t="e">
        <f>+U39*P39</f>
        <v>#DIV/0!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II39" s="13"/>
      <c r="IJ39" s="14"/>
      <c r="IK39" s="14"/>
      <c r="IL39" s="14"/>
      <c r="IM39" s="14"/>
      <c r="IN39" s="14"/>
    </row>
    <row r="40" spans="1:50" s="15" customFormat="1" ht="62.25" customHeight="1" outlineLevel="1">
      <c r="A40" s="61">
        <v>1</v>
      </c>
      <c r="B40" s="264" t="s">
        <v>32</v>
      </c>
      <c r="C40" s="265"/>
      <c r="D40" s="61" t="s">
        <v>25</v>
      </c>
      <c r="E40" s="155">
        <v>54</v>
      </c>
      <c r="F40" s="63">
        <v>25273</v>
      </c>
      <c r="G40" s="64" t="s">
        <v>29</v>
      </c>
      <c r="H40" s="117" t="s">
        <v>31</v>
      </c>
      <c r="I40" s="117" t="s">
        <v>190</v>
      </c>
      <c r="J40" s="49"/>
      <c r="K40" s="65">
        <v>28</v>
      </c>
      <c r="L40" s="65">
        <v>21</v>
      </c>
      <c r="M40" s="65">
        <v>21</v>
      </c>
      <c r="N40" s="65">
        <v>21</v>
      </c>
      <c r="O40" s="66">
        <v>0</v>
      </c>
      <c r="P40" s="89">
        <f>N40/M40</f>
        <v>1</v>
      </c>
      <c r="Q40" s="110" t="s">
        <v>133</v>
      </c>
      <c r="R40" s="25"/>
      <c r="S40" s="27"/>
      <c r="T40" s="16"/>
      <c r="U40" s="17"/>
      <c r="V40" s="18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1:248" s="6" customFormat="1" ht="27.75" customHeight="1" outlineLevel="1">
      <c r="A41" s="145" t="s">
        <v>12</v>
      </c>
      <c r="B41" s="72"/>
      <c r="C41" s="194"/>
      <c r="D41" s="72"/>
      <c r="E41" s="72"/>
      <c r="F41" s="73"/>
      <c r="G41" s="74"/>
      <c r="H41" s="74"/>
      <c r="I41" s="74"/>
      <c r="J41" s="52"/>
      <c r="K41" s="75"/>
      <c r="L41" s="76"/>
      <c r="M41" s="76"/>
      <c r="N41" s="76"/>
      <c r="O41" s="77"/>
      <c r="P41" s="78"/>
      <c r="Q41" s="110"/>
      <c r="R41" s="53"/>
      <c r="S41" s="27"/>
      <c r="T41" s="16"/>
      <c r="U41" s="17" t="e">
        <f>+L41/$L$27</f>
        <v>#DIV/0!</v>
      </c>
      <c r="V41" s="18" t="e">
        <f>+U41*P41</f>
        <v>#DIV/0!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II41" s="13"/>
      <c r="IJ41" s="14"/>
      <c r="IK41" s="14"/>
      <c r="IL41" s="14"/>
      <c r="IM41" s="14"/>
      <c r="IN41" s="14"/>
    </row>
    <row r="42" spans="1:49" s="15" customFormat="1" ht="46.5" customHeight="1" outlineLevel="1">
      <c r="A42" s="61">
        <v>1</v>
      </c>
      <c r="B42" s="264" t="s">
        <v>42</v>
      </c>
      <c r="C42" s="265"/>
      <c r="D42" s="61" t="s">
        <v>25</v>
      </c>
      <c r="E42" s="155">
        <v>594</v>
      </c>
      <c r="F42" s="63">
        <v>36645</v>
      </c>
      <c r="G42" s="62" t="s">
        <v>35</v>
      </c>
      <c r="H42" s="117" t="s">
        <v>27</v>
      </c>
      <c r="I42" s="117" t="s">
        <v>191</v>
      </c>
      <c r="J42" s="49"/>
      <c r="K42" s="65">
        <v>132</v>
      </c>
      <c r="L42" s="65">
        <v>32</v>
      </c>
      <c r="M42" s="65">
        <v>32</v>
      </c>
      <c r="N42" s="65">
        <v>28</v>
      </c>
      <c r="O42" s="66">
        <v>4</v>
      </c>
      <c r="P42" s="67">
        <f aca="true" t="shared" si="3" ref="P42:P51">N42/M42</f>
        <v>0.875</v>
      </c>
      <c r="Q42" s="110" t="s">
        <v>133</v>
      </c>
      <c r="R42" s="25"/>
      <c r="S42" s="27"/>
      <c r="T42" s="16"/>
      <c r="U42" s="17"/>
      <c r="V42" s="18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49" s="15" customFormat="1" ht="46.5" customHeight="1" outlineLevel="1">
      <c r="A43" s="61">
        <v>2</v>
      </c>
      <c r="B43" s="264" t="s">
        <v>36</v>
      </c>
      <c r="C43" s="265"/>
      <c r="D43" s="61" t="s">
        <v>25</v>
      </c>
      <c r="E43" s="155">
        <v>18</v>
      </c>
      <c r="F43" s="63">
        <v>30033</v>
      </c>
      <c r="G43" s="62" t="s">
        <v>35</v>
      </c>
      <c r="H43" s="117" t="s">
        <v>37</v>
      </c>
      <c r="I43" s="117" t="s">
        <v>204</v>
      </c>
      <c r="J43" s="49"/>
      <c r="K43" s="65">
        <v>5</v>
      </c>
      <c r="L43" s="65">
        <v>1</v>
      </c>
      <c r="M43" s="65">
        <v>1</v>
      </c>
      <c r="N43" s="65">
        <v>1</v>
      </c>
      <c r="O43" s="66">
        <v>0</v>
      </c>
      <c r="P43" s="67">
        <f t="shared" si="3"/>
        <v>1</v>
      </c>
      <c r="Q43" s="110" t="s">
        <v>133</v>
      </c>
      <c r="R43" s="25"/>
      <c r="S43" s="27"/>
      <c r="T43" s="16"/>
      <c r="U43" s="17"/>
      <c r="V43" s="18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1:49" s="15" customFormat="1" ht="58.5" customHeight="1" outlineLevel="1">
      <c r="A44" s="61">
        <v>3</v>
      </c>
      <c r="B44" s="224" t="s">
        <v>38</v>
      </c>
      <c r="C44" s="225"/>
      <c r="D44" s="207" t="s">
        <v>25</v>
      </c>
      <c r="E44" s="153">
        <v>369</v>
      </c>
      <c r="F44" s="71">
        <v>35283</v>
      </c>
      <c r="G44" s="70" t="s">
        <v>39</v>
      </c>
      <c r="H44" s="70" t="s">
        <v>27</v>
      </c>
      <c r="I44" s="70" t="s">
        <v>218</v>
      </c>
      <c r="J44" s="49"/>
      <c r="K44" s="65">
        <v>20</v>
      </c>
      <c r="L44" s="65">
        <v>6</v>
      </c>
      <c r="M44" s="65">
        <v>6</v>
      </c>
      <c r="N44" s="65">
        <v>6</v>
      </c>
      <c r="O44" s="66">
        <v>0</v>
      </c>
      <c r="P44" s="67">
        <f t="shared" si="3"/>
        <v>1</v>
      </c>
      <c r="Q44" s="110" t="s">
        <v>133</v>
      </c>
      <c r="R44" s="25"/>
      <c r="S44" s="27"/>
      <c r="T44" s="16"/>
      <c r="U44" s="17"/>
      <c r="V44" s="18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1:49" s="33" customFormat="1" ht="58.5" customHeight="1" outlineLevel="1">
      <c r="A45" s="198">
        <v>4</v>
      </c>
      <c r="B45" s="259" t="s">
        <v>170</v>
      </c>
      <c r="C45" s="260"/>
      <c r="D45" s="198" t="s">
        <v>43</v>
      </c>
      <c r="E45" s="155">
        <v>44</v>
      </c>
      <c r="F45" s="63">
        <v>43881</v>
      </c>
      <c r="G45" s="62" t="s">
        <v>171</v>
      </c>
      <c r="H45" s="117" t="s">
        <v>27</v>
      </c>
      <c r="I45" s="117" t="s">
        <v>192</v>
      </c>
      <c r="J45" s="197"/>
      <c r="K45" s="65"/>
      <c r="L45" s="65"/>
      <c r="M45" s="65"/>
      <c r="N45" s="65"/>
      <c r="O45" s="66"/>
      <c r="P45" s="67"/>
      <c r="Q45" s="198"/>
      <c r="R45" s="25"/>
      <c r="S45" s="27"/>
      <c r="T45" s="34"/>
      <c r="U45" s="17"/>
      <c r="V45" s="18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</row>
    <row r="46" spans="1:49" s="15" customFormat="1" ht="47.25" customHeight="1" outlineLevel="1">
      <c r="A46" s="61">
        <v>5</v>
      </c>
      <c r="B46" s="259" t="s">
        <v>40</v>
      </c>
      <c r="C46" s="260"/>
      <c r="D46" s="61" t="s">
        <v>23</v>
      </c>
      <c r="E46" s="155">
        <v>20001</v>
      </c>
      <c r="F46" s="63">
        <v>38388</v>
      </c>
      <c r="G46" s="62" t="s">
        <v>29</v>
      </c>
      <c r="H46" s="117" t="s">
        <v>27</v>
      </c>
      <c r="I46" s="117" t="s">
        <v>193</v>
      </c>
      <c r="J46" s="49"/>
      <c r="K46" s="65">
        <v>2</v>
      </c>
      <c r="L46" s="65">
        <v>2</v>
      </c>
      <c r="M46" s="65">
        <v>2</v>
      </c>
      <c r="N46" s="65">
        <v>2</v>
      </c>
      <c r="O46" s="66">
        <v>0</v>
      </c>
      <c r="P46" s="67">
        <f t="shared" si="3"/>
        <v>1</v>
      </c>
      <c r="Q46" s="110" t="s">
        <v>133</v>
      </c>
      <c r="R46" s="25"/>
      <c r="S46" s="27"/>
      <c r="T46" s="16"/>
      <c r="U46" s="17"/>
      <c r="V46" s="18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s="15" customFormat="1" ht="65.25" customHeight="1" outlineLevel="1">
      <c r="A47" s="61">
        <v>6</v>
      </c>
      <c r="B47" s="301" t="s">
        <v>41</v>
      </c>
      <c r="C47" s="302"/>
      <c r="D47" s="61" t="s">
        <v>25</v>
      </c>
      <c r="E47" s="155">
        <v>63</v>
      </c>
      <c r="F47" s="63">
        <v>38607</v>
      </c>
      <c r="G47" s="62" t="s">
        <v>29</v>
      </c>
      <c r="H47" s="117" t="s">
        <v>27</v>
      </c>
      <c r="I47" s="117" t="s">
        <v>172</v>
      </c>
      <c r="J47" s="49"/>
      <c r="K47" s="65">
        <v>16</v>
      </c>
      <c r="L47" s="65">
        <v>12</v>
      </c>
      <c r="M47" s="65">
        <v>12</v>
      </c>
      <c r="N47" s="65">
        <v>12</v>
      </c>
      <c r="O47" s="66">
        <v>0</v>
      </c>
      <c r="P47" s="67">
        <f t="shared" si="3"/>
        <v>1</v>
      </c>
      <c r="Q47" s="110" t="s">
        <v>133</v>
      </c>
      <c r="R47" s="25"/>
      <c r="S47" s="27"/>
      <c r="T47" s="16"/>
      <c r="U47" s="17"/>
      <c r="V47" s="18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49" s="33" customFormat="1" ht="65.25" customHeight="1" outlineLevel="1">
      <c r="A48" s="61">
        <v>7</v>
      </c>
      <c r="B48" s="226" t="s">
        <v>71</v>
      </c>
      <c r="C48" s="226"/>
      <c r="D48" s="61" t="s">
        <v>23</v>
      </c>
      <c r="E48" s="155">
        <v>20660</v>
      </c>
      <c r="F48" s="63">
        <v>41313</v>
      </c>
      <c r="G48" s="62" t="s">
        <v>72</v>
      </c>
      <c r="H48" s="117" t="s">
        <v>27</v>
      </c>
      <c r="I48" s="117" t="s">
        <v>73</v>
      </c>
      <c r="J48" s="49"/>
      <c r="K48" s="65">
        <v>15</v>
      </c>
      <c r="L48" s="65">
        <v>3</v>
      </c>
      <c r="M48" s="65">
        <v>3</v>
      </c>
      <c r="N48" s="65">
        <v>1</v>
      </c>
      <c r="O48" s="66">
        <v>2</v>
      </c>
      <c r="P48" s="67">
        <f t="shared" si="3"/>
        <v>0.3333333333333333</v>
      </c>
      <c r="Q48" s="110" t="s">
        <v>133</v>
      </c>
      <c r="R48" s="25"/>
      <c r="S48" s="27"/>
      <c r="T48" s="34"/>
      <c r="U48" s="35"/>
      <c r="V48" s="18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</row>
    <row r="49" spans="1:49" s="33" customFormat="1" ht="65.25" customHeight="1" outlineLevel="1">
      <c r="A49" s="61">
        <v>8</v>
      </c>
      <c r="B49" s="226" t="s">
        <v>74</v>
      </c>
      <c r="C49" s="226"/>
      <c r="D49" s="61" t="s">
        <v>23</v>
      </c>
      <c r="E49" s="155">
        <v>19419</v>
      </c>
      <c r="F49" s="63">
        <v>34981</v>
      </c>
      <c r="G49" s="62" t="s">
        <v>35</v>
      </c>
      <c r="H49" s="117" t="s">
        <v>27</v>
      </c>
      <c r="I49" s="69">
        <v>41334</v>
      </c>
      <c r="J49" s="49"/>
      <c r="K49" s="65">
        <v>17</v>
      </c>
      <c r="L49" s="65">
        <v>3</v>
      </c>
      <c r="M49" s="65">
        <v>3</v>
      </c>
      <c r="N49" s="65">
        <v>1</v>
      </c>
      <c r="O49" s="66">
        <v>2</v>
      </c>
      <c r="P49" s="67">
        <f t="shared" si="3"/>
        <v>0.3333333333333333</v>
      </c>
      <c r="Q49" s="110" t="s">
        <v>133</v>
      </c>
      <c r="R49" s="25"/>
      <c r="S49" s="27"/>
      <c r="T49" s="34"/>
      <c r="U49" s="35"/>
      <c r="V49" s="18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</row>
    <row r="50" spans="1:49" s="33" customFormat="1" ht="65.25" customHeight="1" outlineLevel="1">
      <c r="A50" s="61">
        <v>9</v>
      </c>
      <c r="B50" s="210" t="s">
        <v>92</v>
      </c>
      <c r="C50" s="211"/>
      <c r="D50" s="61" t="s">
        <v>23</v>
      </c>
      <c r="E50" s="155">
        <v>20096</v>
      </c>
      <c r="F50" s="63">
        <v>38799</v>
      </c>
      <c r="G50" s="62" t="s">
        <v>44</v>
      </c>
      <c r="H50" s="117" t="s">
        <v>27</v>
      </c>
      <c r="I50" s="69">
        <v>38799</v>
      </c>
      <c r="J50" s="49"/>
      <c r="K50" s="65">
        <v>28</v>
      </c>
      <c r="L50" s="65">
        <v>1</v>
      </c>
      <c r="M50" s="65">
        <v>1</v>
      </c>
      <c r="N50" s="65">
        <v>1</v>
      </c>
      <c r="O50" s="66">
        <v>0</v>
      </c>
      <c r="P50" s="67">
        <f t="shared" si="3"/>
        <v>1</v>
      </c>
      <c r="Q50" s="110" t="s">
        <v>133</v>
      </c>
      <c r="R50" s="25"/>
      <c r="S50" s="27"/>
      <c r="T50" s="34"/>
      <c r="U50" s="35"/>
      <c r="V50" s="18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</row>
    <row r="51" spans="1:49" s="33" customFormat="1" ht="138.75" customHeight="1" outlineLevel="1">
      <c r="A51" s="61">
        <v>10</v>
      </c>
      <c r="B51" s="226" t="s">
        <v>75</v>
      </c>
      <c r="C51" s="226"/>
      <c r="D51" s="61" t="s">
        <v>23</v>
      </c>
      <c r="E51" s="155">
        <v>20105</v>
      </c>
      <c r="F51" s="63">
        <v>38853</v>
      </c>
      <c r="G51" s="62" t="s">
        <v>72</v>
      </c>
      <c r="H51" s="117" t="s">
        <v>27</v>
      </c>
      <c r="I51" s="117" t="s">
        <v>76</v>
      </c>
      <c r="J51" s="49"/>
      <c r="K51" s="65">
        <v>3</v>
      </c>
      <c r="L51" s="65">
        <v>1</v>
      </c>
      <c r="M51" s="65">
        <v>1</v>
      </c>
      <c r="N51" s="65">
        <v>0</v>
      </c>
      <c r="O51" s="66">
        <v>1</v>
      </c>
      <c r="P51" s="67">
        <f t="shared" si="3"/>
        <v>0</v>
      </c>
      <c r="Q51" s="110" t="s">
        <v>133</v>
      </c>
      <c r="R51" s="25"/>
      <c r="S51" s="27"/>
      <c r="T51" s="34"/>
      <c r="U51" s="35"/>
      <c r="V51" s="18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</row>
    <row r="52" spans="1:49" s="33" customFormat="1" ht="31.5" customHeight="1" outlineLevel="1">
      <c r="A52" s="208" t="s">
        <v>141</v>
      </c>
      <c r="B52" s="212"/>
      <c r="C52" s="209"/>
      <c r="D52" s="189"/>
      <c r="E52" s="155"/>
      <c r="F52" s="63"/>
      <c r="G52" s="62"/>
      <c r="H52" s="117"/>
      <c r="I52" s="117"/>
      <c r="J52" s="190"/>
      <c r="K52" s="75"/>
      <c r="L52" s="76"/>
      <c r="M52" s="76"/>
      <c r="N52" s="76"/>
      <c r="O52" s="88"/>
      <c r="P52" s="78"/>
      <c r="Q52" s="189"/>
      <c r="R52" s="25"/>
      <c r="S52" s="27"/>
      <c r="T52" s="34"/>
      <c r="U52" s="35"/>
      <c r="V52" s="18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</row>
    <row r="53" spans="1:49" s="33" customFormat="1" ht="81" customHeight="1" outlineLevel="1">
      <c r="A53" s="189">
        <v>1</v>
      </c>
      <c r="B53" s="208" t="s">
        <v>142</v>
      </c>
      <c r="C53" s="209"/>
      <c r="D53" s="189" t="s">
        <v>99</v>
      </c>
      <c r="E53" s="155">
        <v>4</v>
      </c>
      <c r="F53" s="63">
        <v>43869</v>
      </c>
      <c r="G53" s="62" t="s">
        <v>72</v>
      </c>
      <c r="H53" s="117" t="s">
        <v>27</v>
      </c>
      <c r="I53" s="117" t="s">
        <v>194</v>
      </c>
      <c r="J53" s="190"/>
      <c r="K53" s="65">
        <v>10</v>
      </c>
      <c r="L53" s="65">
        <v>10</v>
      </c>
      <c r="M53" s="65">
        <v>10</v>
      </c>
      <c r="N53" s="65">
        <v>10</v>
      </c>
      <c r="O53" s="66">
        <v>0</v>
      </c>
      <c r="P53" s="67">
        <v>1</v>
      </c>
      <c r="Q53" s="189" t="str">
        <f aca="true" t="shared" si="4" ref="Q53:Q58">$Q$51</f>
        <v>No Aplica</v>
      </c>
      <c r="R53" s="25"/>
      <c r="S53" s="27"/>
      <c r="T53" s="34"/>
      <c r="U53" s="35"/>
      <c r="V53" s="18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</row>
    <row r="54" spans="1:49" s="33" customFormat="1" ht="31.5" customHeight="1" outlineLevel="1">
      <c r="A54" s="189">
        <v>2</v>
      </c>
      <c r="B54" s="210" t="s">
        <v>143</v>
      </c>
      <c r="C54" s="211"/>
      <c r="D54" s="189" t="s">
        <v>144</v>
      </c>
      <c r="E54" s="155">
        <v>180</v>
      </c>
      <c r="F54" s="63">
        <v>43906</v>
      </c>
      <c r="G54" s="62" t="s">
        <v>72</v>
      </c>
      <c r="H54" s="117" t="s">
        <v>27</v>
      </c>
      <c r="I54" s="117"/>
      <c r="J54" s="190"/>
      <c r="K54" s="65">
        <v>1</v>
      </c>
      <c r="L54" s="65">
        <v>1</v>
      </c>
      <c r="M54" s="65">
        <v>1</v>
      </c>
      <c r="N54" s="65">
        <v>1</v>
      </c>
      <c r="O54" s="66">
        <v>0</v>
      </c>
      <c r="P54" s="67">
        <v>1</v>
      </c>
      <c r="Q54" s="203" t="str">
        <f t="shared" si="4"/>
        <v>No Aplica</v>
      </c>
      <c r="R54" s="25"/>
      <c r="S54" s="27"/>
      <c r="T54" s="34"/>
      <c r="U54" s="35"/>
      <c r="V54" s="18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</row>
    <row r="55" spans="1:49" s="33" customFormat="1" ht="31.5" customHeight="1" outlineLevel="1">
      <c r="A55" s="189">
        <v>3</v>
      </c>
      <c r="B55" s="210" t="s">
        <v>145</v>
      </c>
      <c r="C55" s="211"/>
      <c r="D55" s="189" t="s">
        <v>99</v>
      </c>
      <c r="E55" s="155">
        <v>104</v>
      </c>
      <c r="F55" s="63">
        <v>43908</v>
      </c>
      <c r="G55" s="62" t="s">
        <v>146</v>
      </c>
      <c r="H55" s="117" t="s">
        <v>147</v>
      </c>
      <c r="I55" s="117" t="s">
        <v>203</v>
      </c>
      <c r="J55" s="190"/>
      <c r="K55" s="65">
        <v>10</v>
      </c>
      <c r="L55" s="65">
        <v>1</v>
      </c>
      <c r="M55" s="65">
        <v>1</v>
      </c>
      <c r="N55" s="65">
        <v>1</v>
      </c>
      <c r="O55" s="66">
        <v>0</v>
      </c>
      <c r="P55" s="67">
        <v>1</v>
      </c>
      <c r="Q55" s="203" t="str">
        <f t="shared" si="4"/>
        <v>No Aplica</v>
      </c>
      <c r="R55" s="25"/>
      <c r="S55" s="27"/>
      <c r="T55" s="34"/>
      <c r="U55" s="35"/>
      <c r="V55" s="18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</row>
    <row r="56" spans="1:49" s="33" customFormat="1" ht="77.25" customHeight="1" outlineLevel="1">
      <c r="A56" s="189">
        <v>4</v>
      </c>
      <c r="B56" s="208" t="s">
        <v>150</v>
      </c>
      <c r="C56" s="209"/>
      <c r="D56" s="189" t="s">
        <v>144</v>
      </c>
      <c r="E56" s="155">
        <v>912</v>
      </c>
      <c r="F56" s="63">
        <v>43918</v>
      </c>
      <c r="G56" s="62" t="s">
        <v>72</v>
      </c>
      <c r="H56" s="117" t="s">
        <v>148</v>
      </c>
      <c r="I56" s="117" t="s">
        <v>149</v>
      </c>
      <c r="J56" s="190"/>
      <c r="K56" s="65">
        <v>7</v>
      </c>
      <c r="L56" s="65">
        <v>7</v>
      </c>
      <c r="M56" s="65">
        <v>7</v>
      </c>
      <c r="N56" s="65">
        <v>7</v>
      </c>
      <c r="O56" s="66">
        <v>0</v>
      </c>
      <c r="P56" s="67">
        <v>1</v>
      </c>
      <c r="Q56" s="203" t="str">
        <f t="shared" si="4"/>
        <v>No Aplica</v>
      </c>
      <c r="R56" s="25"/>
      <c r="S56" s="27"/>
      <c r="T56" s="34"/>
      <c r="U56" s="35"/>
      <c r="V56" s="18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</row>
    <row r="57" spans="1:49" s="33" customFormat="1" ht="138.75" customHeight="1" outlineLevel="1">
      <c r="A57" s="189">
        <v>5</v>
      </c>
      <c r="B57" s="208" t="s">
        <v>151</v>
      </c>
      <c r="C57" s="209"/>
      <c r="D57" s="189" t="s">
        <v>23</v>
      </c>
      <c r="E57" s="155">
        <v>21227</v>
      </c>
      <c r="F57" s="63">
        <v>43927</v>
      </c>
      <c r="G57" s="62" t="s">
        <v>152</v>
      </c>
      <c r="H57" s="117" t="s">
        <v>153</v>
      </c>
      <c r="I57" s="117" t="s">
        <v>202</v>
      </c>
      <c r="J57" s="190"/>
      <c r="K57" s="65">
        <v>31</v>
      </c>
      <c r="L57" s="65">
        <v>29</v>
      </c>
      <c r="M57" s="65">
        <v>29</v>
      </c>
      <c r="N57" s="65">
        <v>29</v>
      </c>
      <c r="O57" s="66">
        <v>0</v>
      </c>
      <c r="P57" s="67">
        <v>1</v>
      </c>
      <c r="Q57" s="203" t="str">
        <f t="shared" si="4"/>
        <v>No Aplica</v>
      </c>
      <c r="R57" s="25"/>
      <c r="S57" s="27"/>
      <c r="T57" s="34"/>
      <c r="U57" s="35"/>
      <c r="V57" s="18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</row>
    <row r="58" spans="1:49" s="33" customFormat="1" ht="138.75" customHeight="1" outlineLevel="1">
      <c r="A58" s="189">
        <v>6</v>
      </c>
      <c r="B58" s="208" t="s">
        <v>154</v>
      </c>
      <c r="C58" s="209"/>
      <c r="D58" s="189" t="s">
        <v>144</v>
      </c>
      <c r="E58" s="155">
        <v>282</v>
      </c>
      <c r="F58" s="63">
        <v>43938</v>
      </c>
      <c r="G58" s="62" t="s">
        <v>72</v>
      </c>
      <c r="H58" s="117" t="s">
        <v>148</v>
      </c>
      <c r="I58" s="117" t="s">
        <v>155</v>
      </c>
      <c r="J58" s="190"/>
      <c r="K58" s="65">
        <v>1</v>
      </c>
      <c r="L58" s="65">
        <v>1</v>
      </c>
      <c r="M58" s="65">
        <v>1</v>
      </c>
      <c r="N58" s="65">
        <v>1</v>
      </c>
      <c r="O58" s="66">
        <v>0</v>
      </c>
      <c r="P58" s="67">
        <v>1</v>
      </c>
      <c r="Q58" s="203" t="str">
        <f t="shared" si="4"/>
        <v>No Aplica</v>
      </c>
      <c r="R58" s="25"/>
      <c r="S58" s="27"/>
      <c r="T58" s="34"/>
      <c r="U58" s="35"/>
      <c r="V58" s="18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s="33" customFormat="1" ht="138.75" customHeight="1" outlineLevel="1">
      <c r="A59" s="189">
        <v>7</v>
      </c>
      <c r="B59" s="208" t="s">
        <v>162</v>
      </c>
      <c r="C59" s="209"/>
      <c r="D59" s="189" t="s">
        <v>144</v>
      </c>
      <c r="E59" s="155">
        <v>520</v>
      </c>
      <c r="F59" s="63">
        <v>44022</v>
      </c>
      <c r="G59" s="62" t="s">
        <v>72</v>
      </c>
      <c r="H59" s="117" t="s">
        <v>148</v>
      </c>
      <c r="I59" s="117" t="s">
        <v>163</v>
      </c>
      <c r="J59" s="190"/>
      <c r="K59" s="65">
        <v>18</v>
      </c>
      <c r="L59" s="65">
        <v>16</v>
      </c>
      <c r="M59" s="65">
        <v>16</v>
      </c>
      <c r="N59" s="65">
        <v>16</v>
      </c>
      <c r="O59" s="66">
        <v>0</v>
      </c>
      <c r="P59" s="67">
        <v>1</v>
      </c>
      <c r="Q59" s="203" t="str">
        <f aca="true" t="shared" si="5" ref="Q59:Q64">$Q$51</f>
        <v>No Aplica</v>
      </c>
      <c r="R59" s="25"/>
      <c r="S59" s="27"/>
      <c r="T59" s="34"/>
      <c r="U59" s="35"/>
      <c r="V59" s="18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s="33" customFormat="1" ht="138.75" customHeight="1" outlineLevel="1">
      <c r="A60" s="189">
        <v>8</v>
      </c>
      <c r="B60" s="208" t="s">
        <v>156</v>
      </c>
      <c r="C60" s="209"/>
      <c r="D60" s="189" t="s">
        <v>144</v>
      </c>
      <c r="E60" s="155">
        <v>591</v>
      </c>
      <c r="F60" s="63">
        <v>44035</v>
      </c>
      <c r="G60" s="62" t="s">
        <v>72</v>
      </c>
      <c r="H60" s="117" t="s">
        <v>148</v>
      </c>
      <c r="I60" s="117" t="s">
        <v>195</v>
      </c>
      <c r="J60" s="190"/>
      <c r="K60" s="65">
        <v>75</v>
      </c>
      <c r="L60" s="65">
        <v>50</v>
      </c>
      <c r="M60" s="65">
        <v>50</v>
      </c>
      <c r="N60" s="65">
        <v>50</v>
      </c>
      <c r="O60" s="66">
        <v>0</v>
      </c>
      <c r="P60" s="67">
        <v>1</v>
      </c>
      <c r="Q60" s="203" t="str">
        <f t="shared" si="5"/>
        <v>No Aplica</v>
      </c>
      <c r="R60" s="25"/>
      <c r="S60" s="27"/>
      <c r="T60" s="34"/>
      <c r="U60" s="35"/>
      <c r="V60" s="18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s="33" customFormat="1" ht="138.75" customHeight="1" outlineLevel="1">
      <c r="A61" s="189">
        <v>9</v>
      </c>
      <c r="B61" s="208" t="s">
        <v>157</v>
      </c>
      <c r="C61" s="209"/>
      <c r="D61" s="189" t="s">
        <v>144</v>
      </c>
      <c r="E61" s="155">
        <v>132</v>
      </c>
      <c r="F61" s="63">
        <v>44089</v>
      </c>
      <c r="G61" s="62" t="s">
        <v>146</v>
      </c>
      <c r="H61" s="117" t="s">
        <v>158</v>
      </c>
      <c r="I61" s="117" t="s">
        <v>159</v>
      </c>
      <c r="J61" s="190"/>
      <c r="K61" s="65">
        <v>1</v>
      </c>
      <c r="L61" s="65">
        <v>1</v>
      </c>
      <c r="M61" s="65">
        <v>1</v>
      </c>
      <c r="N61" s="65">
        <v>1</v>
      </c>
      <c r="O61" s="66">
        <v>0</v>
      </c>
      <c r="P61" s="67">
        <v>1</v>
      </c>
      <c r="Q61" s="203" t="str">
        <f t="shared" si="5"/>
        <v>No Aplica</v>
      </c>
      <c r="R61" s="25"/>
      <c r="S61" s="27"/>
      <c r="T61" s="34"/>
      <c r="U61" s="35"/>
      <c r="V61" s="18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s="33" customFormat="1" ht="138.75" customHeight="1" outlineLevel="1">
      <c r="A62" s="189">
        <v>10</v>
      </c>
      <c r="B62" s="208" t="s">
        <v>161</v>
      </c>
      <c r="C62" s="209"/>
      <c r="D62" s="189" t="s">
        <v>144</v>
      </c>
      <c r="E62" s="155">
        <v>43</v>
      </c>
      <c r="F62" s="63">
        <v>44237</v>
      </c>
      <c r="G62" s="62" t="s">
        <v>72</v>
      </c>
      <c r="H62" s="117" t="s">
        <v>148</v>
      </c>
      <c r="I62" s="117" t="s">
        <v>196</v>
      </c>
      <c r="J62" s="190"/>
      <c r="K62" s="65">
        <v>97</v>
      </c>
      <c r="L62" s="65">
        <v>56</v>
      </c>
      <c r="M62" s="65">
        <v>56</v>
      </c>
      <c r="N62" s="65">
        <v>56</v>
      </c>
      <c r="O62" s="66">
        <v>0</v>
      </c>
      <c r="P62" s="67">
        <v>1</v>
      </c>
      <c r="Q62" s="203" t="str">
        <f t="shared" si="5"/>
        <v>No Aplica</v>
      </c>
      <c r="R62" s="25"/>
      <c r="S62" s="27"/>
      <c r="T62" s="34"/>
      <c r="U62" s="35"/>
      <c r="V62" s="18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s="33" customFormat="1" ht="138.75" customHeight="1" outlineLevel="1">
      <c r="A63" s="199">
        <v>11</v>
      </c>
      <c r="B63" s="208" t="s">
        <v>175</v>
      </c>
      <c r="C63" s="209"/>
      <c r="D63" s="199" t="s">
        <v>176</v>
      </c>
      <c r="E63" s="155">
        <v>535</v>
      </c>
      <c r="F63" s="63">
        <v>44231</v>
      </c>
      <c r="G63" s="62" t="s">
        <v>72</v>
      </c>
      <c r="H63" s="117" t="s">
        <v>148</v>
      </c>
      <c r="I63" s="117" t="s">
        <v>177</v>
      </c>
      <c r="J63" s="200"/>
      <c r="K63" s="65">
        <v>2</v>
      </c>
      <c r="L63" s="65">
        <v>2</v>
      </c>
      <c r="M63" s="65">
        <v>2</v>
      </c>
      <c r="N63" s="65">
        <v>2</v>
      </c>
      <c r="O63" s="66">
        <v>0</v>
      </c>
      <c r="P63" s="67">
        <v>1</v>
      </c>
      <c r="Q63" s="203" t="str">
        <f t="shared" si="5"/>
        <v>No Aplica</v>
      </c>
      <c r="R63" s="25"/>
      <c r="S63" s="27"/>
      <c r="T63" s="34"/>
      <c r="U63" s="35"/>
      <c r="V63" s="18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s="33" customFormat="1" ht="138.75" customHeight="1" outlineLevel="1">
      <c r="A64" s="204">
        <v>12</v>
      </c>
      <c r="B64" s="212" t="s">
        <v>178</v>
      </c>
      <c r="C64" s="212"/>
      <c r="D64" s="202" t="s">
        <v>23</v>
      </c>
      <c r="E64" s="155">
        <v>21342</v>
      </c>
      <c r="F64" s="63">
        <v>44348</v>
      </c>
      <c r="G64" s="62" t="s">
        <v>179</v>
      </c>
      <c r="H64" s="117" t="s">
        <v>180</v>
      </c>
      <c r="I64" s="117" t="s">
        <v>181</v>
      </c>
      <c r="J64" s="201"/>
      <c r="K64" s="65">
        <v>20</v>
      </c>
      <c r="L64" s="65">
        <v>20</v>
      </c>
      <c r="M64" s="65">
        <v>20</v>
      </c>
      <c r="N64" s="65">
        <v>20</v>
      </c>
      <c r="O64" s="66">
        <v>0</v>
      </c>
      <c r="P64" s="67">
        <v>1</v>
      </c>
      <c r="Q64" s="203" t="str">
        <f t="shared" si="5"/>
        <v>No Aplica</v>
      </c>
      <c r="R64" s="25"/>
      <c r="S64" s="27"/>
      <c r="T64" s="34"/>
      <c r="U64" s="35"/>
      <c r="V64" s="18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1:49" s="33" customFormat="1" ht="138.75" customHeight="1" outlineLevel="1">
      <c r="A65" s="204">
        <v>13</v>
      </c>
      <c r="B65" s="221" t="s">
        <v>208</v>
      </c>
      <c r="C65" s="221"/>
      <c r="D65" s="204" t="s">
        <v>144</v>
      </c>
      <c r="E65" s="155">
        <v>1052</v>
      </c>
      <c r="F65" s="63">
        <v>41561</v>
      </c>
      <c r="G65" s="62" t="s">
        <v>209</v>
      </c>
      <c r="H65" s="117" t="s">
        <v>180</v>
      </c>
      <c r="I65" s="117" t="s">
        <v>181</v>
      </c>
      <c r="J65" s="206"/>
      <c r="K65" s="75">
        <v>1</v>
      </c>
      <c r="L65" s="76">
        <v>0</v>
      </c>
      <c r="M65" s="76">
        <v>0</v>
      </c>
      <c r="N65" s="76">
        <v>0</v>
      </c>
      <c r="O65" s="88">
        <v>0</v>
      </c>
      <c r="P65" s="78">
        <v>1</v>
      </c>
      <c r="Q65" s="204"/>
      <c r="R65" s="25"/>
      <c r="S65" s="27"/>
      <c r="T65" s="34"/>
      <c r="U65" s="35"/>
      <c r="V65" s="18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1:49" s="33" customFormat="1" ht="138.75" customHeight="1" outlineLevel="1">
      <c r="A66" s="204">
        <v>14</v>
      </c>
      <c r="B66" s="208" t="s">
        <v>210</v>
      </c>
      <c r="C66" s="209"/>
      <c r="D66" s="204" t="s">
        <v>144</v>
      </c>
      <c r="E66" s="155">
        <v>804</v>
      </c>
      <c r="F66" s="63">
        <v>41178</v>
      </c>
      <c r="G66" s="62" t="s">
        <v>209</v>
      </c>
      <c r="H66" s="117" t="s">
        <v>180</v>
      </c>
      <c r="I66" s="117" t="s">
        <v>181</v>
      </c>
      <c r="J66" s="206"/>
      <c r="K66" s="75">
        <v>1</v>
      </c>
      <c r="L66" s="76">
        <v>1</v>
      </c>
      <c r="M66" s="76">
        <v>1</v>
      </c>
      <c r="N66" s="76">
        <v>1</v>
      </c>
      <c r="O66" s="88">
        <v>0</v>
      </c>
      <c r="P66" s="78">
        <v>1</v>
      </c>
      <c r="Q66" s="204"/>
      <c r="R66" s="25"/>
      <c r="S66" s="27"/>
      <c r="T66" s="34"/>
      <c r="U66" s="35"/>
      <c r="V66" s="18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</row>
    <row r="67" spans="1:49" s="33" customFormat="1" ht="138.75" customHeight="1" outlineLevel="1">
      <c r="A67" s="204">
        <v>15</v>
      </c>
      <c r="B67" s="208" t="s">
        <v>211</v>
      </c>
      <c r="C67" s="209"/>
      <c r="D67" s="204" t="s">
        <v>144</v>
      </c>
      <c r="E67" s="155">
        <v>22</v>
      </c>
      <c r="F67" s="63">
        <v>43133</v>
      </c>
      <c r="G67" s="62" t="s">
        <v>212</v>
      </c>
      <c r="H67" s="117" t="s">
        <v>180</v>
      </c>
      <c r="I67" s="117" t="s">
        <v>181</v>
      </c>
      <c r="J67" s="206"/>
      <c r="K67" s="75">
        <v>1</v>
      </c>
      <c r="L67" s="76">
        <v>1</v>
      </c>
      <c r="M67" s="76">
        <v>1</v>
      </c>
      <c r="N67" s="76">
        <v>1</v>
      </c>
      <c r="O67" s="88">
        <v>0</v>
      </c>
      <c r="P67" s="78">
        <v>1</v>
      </c>
      <c r="Q67" s="204"/>
      <c r="R67" s="25"/>
      <c r="S67" s="27"/>
      <c r="T67" s="34"/>
      <c r="U67" s="35"/>
      <c r="V67" s="18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</row>
    <row r="68" spans="1:49" s="33" customFormat="1" ht="138.75" customHeight="1" outlineLevel="1">
      <c r="A68" s="204">
        <v>16</v>
      </c>
      <c r="B68" s="208" t="s">
        <v>213</v>
      </c>
      <c r="C68" s="209"/>
      <c r="D68" s="204" t="s">
        <v>144</v>
      </c>
      <c r="E68" s="155">
        <v>1433</v>
      </c>
      <c r="F68" s="63">
        <v>43063</v>
      </c>
      <c r="G68" s="62" t="s">
        <v>209</v>
      </c>
      <c r="H68" s="117" t="s">
        <v>180</v>
      </c>
      <c r="I68" s="117" t="s">
        <v>214</v>
      </c>
      <c r="J68" s="206"/>
      <c r="K68" s="75">
        <v>1</v>
      </c>
      <c r="L68" s="76">
        <v>1</v>
      </c>
      <c r="M68" s="76">
        <v>1</v>
      </c>
      <c r="N68" s="76">
        <v>1</v>
      </c>
      <c r="O68" s="88">
        <v>0</v>
      </c>
      <c r="P68" s="78">
        <v>1</v>
      </c>
      <c r="Q68" s="204"/>
      <c r="R68" s="25"/>
      <c r="S68" s="27"/>
      <c r="T68" s="34"/>
      <c r="U68" s="35"/>
      <c r="V68" s="18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</row>
    <row r="69" spans="1:28" s="129" customFormat="1" ht="27.75" customHeight="1">
      <c r="A69" s="214" t="s">
        <v>128</v>
      </c>
      <c r="B69" s="249"/>
      <c r="C69" s="249"/>
      <c r="D69" s="249"/>
      <c r="E69" s="249"/>
      <c r="F69" s="130"/>
      <c r="G69" s="131"/>
      <c r="H69" s="131"/>
      <c r="I69" s="176"/>
      <c r="J69" s="152"/>
      <c r="K69" s="132"/>
      <c r="L69" s="133"/>
      <c r="M69" s="133"/>
      <c r="N69" s="133"/>
      <c r="O69" s="133"/>
      <c r="P69" s="134"/>
      <c r="Q69" s="126"/>
      <c r="R69" s="135"/>
      <c r="S69" s="127"/>
      <c r="T69" s="128"/>
      <c r="U69" s="128"/>
      <c r="V69" s="128"/>
      <c r="W69" s="128"/>
      <c r="X69" s="128"/>
      <c r="Y69" s="128"/>
      <c r="Z69" s="128"/>
      <c r="AA69" s="128"/>
      <c r="AB69" s="128"/>
    </row>
    <row r="70" spans="1:245" s="6" customFormat="1" ht="27.75" customHeight="1" outlineLevel="1">
      <c r="A70" s="216" t="s">
        <v>9</v>
      </c>
      <c r="B70" s="217"/>
      <c r="C70" s="217"/>
      <c r="D70" s="145"/>
      <c r="E70" s="145"/>
      <c r="F70" s="73"/>
      <c r="G70" s="74"/>
      <c r="H70" s="74"/>
      <c r="I70" s="74"/>
      <c r="J70" s="52"/>
      <c r="K70" s="75"/>
      <c r="L70" s="76"/>
      <c r="M70" s="76"/>
      <c r="N70" s="76"/>
      <c r="O70" s="77"/>
      <c r="P70" s="78"/>
      <c r="Q70" s="110"/>
      <c r="R70" s="54"/>
      <c r="S70" s="29"/>
      <c r="T70" s="8"/>
      <c r="U70" s="8"/>
      <c r="V70" s="20" t="e">
        <f>SUM(V76:V81)</f>
        <v>#DIV/0!</v>
      </c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IF70" s="13"/>
      <c r="IG70" s="14"/>
      <c r="IH70" s="14"/>
      <c r="II70" s="14"/>
      <c r="IJ70" s="14"/>
      <c r="IK70" s="14"/>
    </row>
    <row r="71" spans="1:49" s="15" customFormat="1" ht="117.75" customHeight="1" outlineLevel="1">
      <c r="A71" s="61">
        <v>1</v>
      </c>
      <c r="B71" s="208" t="s">
        <v>110</v>
      </c>
      <c r="C71" s="209"/>
      <c r="D71" s="61" t="s">
        <v>53</v>
      </c>
      <c r="E71" s="155">
        <v>19300</v>
      </c>
      <c r="F71" s="63">
        <v>34402</v>
      </c>
      <c r="G71" s="64" t="s">
        <v>44</v>
      </c>
      <c r="H71" s="117" t="s">
        <v>55</v>
      </c>
      <c r="I71" s="117" t="s">
        <v>201</v>
      </c>
      <c r="J71" s="49"/>
      <c r="K71" s="65">
        <v>88</v>
      </c>
      <c r="L71" s="65">
        <v>4</v>
      </c>
      <c r="M71" s="65">
        <v>4</v>
      </c>
      <c r="N71" s="65">
        <v>4</v>
      </c>
      <c r="O71" s="66">
        <v>0</v>
      </c>
      <c r="P71" s="67">
        <f>N71/M71</f>
        <v>1</v>
      </c>
      <c r="Q71" s="110" t="s">
        <v>133</v>
      </c>
      <c r="R71" s="25"/>
      <c r="S71" s="27"/>
      <c r="T71" s="16"/>
      <c r="U71" s="17"/>
      <c r="V71" s="18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1:50" s="15" customFormat="1" ht="79.5" customHeight="1" outlineLevel="1">
      <c r="A72" s="61">
        <v>2</v>
      </c>
      <c r="B72" s="208" t="s">
        <v>56</v>
      </c>
      <c r="C72" s="209"/>
      <c r="D72" s="61" t="s">
        <v>53</v>
      </c>
      <c r="E72" s="155">
        <v>20096</v>
      </c>
      <c r="F72" s="84">
        <v>38799</v>
      </c>
      <c r="G72" s="64" t="s">
        <v>44</v>
      </c>
      <c r="H72" s="117" t="s">
        <v>57</v>
      </c>
      <c r="I72" s="117" t="s">
        <v>63</v>
      </c>
      <c r="J72" s="49"/>
      <c r="K72" s="65">
        <v>28</v>
      </c>
      <c r="L72" s="65">
        <v>6</v>
      </c>
      <c r="M72" s="65">
        <v>6</v>
      </c>
      <c r="N72" s="65">
        <v>6</v>
      </c>
      <c r="O72" s="66">
        <v>0</v>
      </c>
      <c r="P72" s="67">
        <f>N72/M72</f>
        <v>1</v>
      </c>
      <c r="Q72" s="110" t="s">
        <v>133</v>
      </c>
      <c r="R72" s="25"/>
      <c r="S72" s="27"/>
      <c r="T72" s="16"/>
      <c r="U72" s="17"/>
      <c r="V72" s="18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</row>
    <row r="73" spans="1:50" s="33" customFormat="1" ht="79.5" customHeight="1" outlineLevel="1">
      <c r="A73" s="61">
        <v>3</v>
      </c>
      <c r="B73" s="208" t="s">
        <v>87</v>
      </c>
      <c r="C73" s="209"/>
      <c r="D73" s="61" t="s">
        <v>53</v>
      </c>
      <c r="E73" s="155">
        <v>20417</v>
      </c>
      <c r="F73" s="80">
        <v>40204</v>
      </c>
      <c r="G73" s="91" t="s">
        <v>54</v>
      </c>
      <c r="H73" s="255" t="s">
        <v>70</v>
      </c>
      <c r="I73" s="110" t="s">
        <v>200</v>
      </c>
      <c r="J73" s="49"/>
      <c r="K73" s="65">
        <v>9</v>
      </c>
      <c r="L73" s="65">
        <v>1</v>
      </c>
      <c r="M73" s="65">
        <v>1</v>
      </c>
      <c r="N73" s="65">
        <v>1</v>
      </c>
      <c r="O73" s="66">
        <v>0</v>
      </c>
      <c r="P73" s="67">
        <f>N73/M73</f>
        <v>1</v>
      </c>
      <c r="Q73" s="110" t="s">
        <v>133</v>
      </c>
      <c r="R73" s="25"/>
      <c r="S73" s="27"/>
      <c r="T73" s="34"/>
      <c r="U73" s="17"/>
      <c r="V73" s="18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</row>
    <row r="74" spans="1:50" s="33" customFormat="1" ht="75" customHeight="1" outlineLevel="1">
      <c r="A74" s="61">
        <v>4</v>
      </c>
      <c r="B74" s="221" t="s">
        <v>88</v>
      </c>
      <c r="C74" s="221"/>
      <c r="D74" s="61" t="s">
        <v>60</v>
      </c>
      <c r="E74" s="155">
        <v>66</v>
      </c>
      <c r="F74" s="80">
        <v>40284</v>
      </c>
      <c r="G74" s="91" t="s">
        <v>54</v>
      </c>
      <c r="H74" s="256"/>
      <c r="I74" s="80" t="s">
        <v>199</v>
      </c>
      <c r="J74" s="49"/>
      <c r="K74" s="65">
        <v>194</v>
      </c>
      <c r="L74" s="65">
        <v>4</v>
      </c>
      <c r="M74" s="65">
        <v>4</v>
      </c>
      <c r="N74" s="65">
        <v>4</v>
      </c>
      <c r="O74" s="66">
        <v>0</v>
      </c>
      <c r="P74" s="67">
        <f>N74/M74</f>
        <v>1</v>
      </c>
      <c r="Q74" s="110" t="s">
        <v>133</v>
      </c>
      <c r="R74" s="25"/>
      <c r="S74" s="27"/>
      <c r="T74" s="34"/>
      <c r="U74" s="17"/>
      <c r="V74" s="18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</row>
    <row r="75" spans="1:50" s="33" customFormat="1" ht="24" customHeight="1" outlineLevel="1">
      <c r="A75" s="315" t="s">
        <v>66</v>
      </c>
      <c r="B75" s="316"/>
      <c r="C75" s="317"/>
      <c r="D75" s="61"/>
      <c r="E75" s="79"/>
      <c r="F75" s="84"/>
      <c r="G75" s="64"/>
      <c r="H75" s="117"/>
      <c r="I75" s="117"/>
      <c r="J75" s="49"/>
      <c r="K75" s="65"/>
      <c r="L75" s="65"/>
      <c r="M75" s="65"/>
      <c r="N75" s="65"/>
      <c r="O75" s="66"/>
      <c r="P75" s="67"/>
      <c r="Q75" s="110"/>
      <c r="R75" s="25"/>
      <c r="S75" s="27"/>
      <c r="T75" s="34"/>
      <c r="U75" s="17"/>
      <c r="V75" s="18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  <row r="76" spans="1:49" s="15" customFormat="1" ht="69.75" customHeight="1" outlineLevel="1">
      <c r="A76" s="92">
        <v>1</v>
      </c>
      <c r="B76" s="311" t="s">
        <v>111</v>
      </c>
      <c r="C76" s="312"/>
      <c r="D76" s="61" t="s">
        <v>43</v>
      </c>
      <c r="E76" s="155">
        <v>78</v>
      </c>
      <c r="F76" s="63">
        <v>40432</v>
      </c>
      <c r="G76" s="62" t="s">
        <v>64</v>
      </c>
      <c r="H76" s="62" t="s">
        <v>64</v>
      </c>
      <c r="I76" s="117" t="s">
        <v>198</v>
      </c>
      <c r="J76" s="49"/>
      <c r="K76" s="65">
        <v>173</v>
      </c>
      <c r="L76" s="65">
        <v>36</v>
      </c>
      <c r="M76" s="65">
        <v>36</v>
      </c>
      <c r="N76" s="65">
        <v>28</v>
      </c>
      <c r="O76" s="66">
        <v>8</v>
      </c>
      <c r="P76" s="67">
        <f>N76/M76</f>
        <v>0.7777777777777778</v>
      </c>
      <c r="Q76" s="110" t="s">
        <v>133</v>
      </c>
      <c r="R76" s="25"/>
      <c r="S76" s="27"/>
      <c r="T76" s="16"/>
      <c r="U76" s="17"/>
      <c r="V76" s="18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1:49" s="15" customFormat="1" ht="54.75" customHeight="1" outlineLevel="1">
      <c r="A77" s="85">
        <v>2</v>
      </c>
      <c r="B77" s="210" t="s">
        <v>59</v>
      </c>
      <c r="C77" s="313"/>
      <c r="D77" s="61" t="s">
        <v>60</v>
      </c>
      <c r="E77" s="154">
        <v>1</v>
      </c>
      <c r="F77" s="80">
        <v>41396</v>
      </c>
      <c r="G77" s="91" t="s">
        <v>61</v>
      </c>
      <c r="H77" s="110" t="s">
        <v>62</v>
      </c>
      <c r="I77" s="110" t="s">
        <v>197</v>
      </c>
      <c r="J77" s="49"/>
      <c r="K77" s="65">
        <v>30</v>
      </c>
      <c r="L77" s="65">
        <v>6</v>
      </c>
      <c r="M77" s="65">
        <v>6</v>
      </c>
      <c r="N77" s="65">
        <v>6</v>
      </c>
      <c r="O77" s="66">
        <v>0</v>
      </c>
      <c r="P77" s="67">
        <f>N77/M77</f>
        <v>1</v>
      </c>
      <c r="Q77" s="110" t="s">
        <v>133</v>
      </c>
      <c r="R77" s="25"/>
      <c r="S77" s="27"/>
      <c r="T77" s="16"/>
      <c r="U77" s="17"/>
      <c r="V77" s="18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1:49" s="33" customFormat="1" ht="54.75" customHeight="1" outlineLevel="1">
      <c r="A78" s="188">
        <v>3</v>
      </c>
      <c r="B78" s="210" t="s">
        <v>215</v>
      </c>
      <c r="C78" s="211"/>
      <c r="D78" s="204" t="s">
        <v>43</v>
      </c>
      <c r="E78" s="154">
        <v>57</v>
      </c>
      <c r="F78" s="80">
        <v>44236</v>
      </c>
      <c r="G78" s="205" t="s">
        <v>209</v>
      </c>
      <c r="H78" s="204" t="s">
        <v>140</v>
      </c>
      <c r="I78" s="204" t="s">
        <v>181</v>
      </c>
      <c r="J78" s="206"/>
      <c r="K78" s="65">
        <v>302</v>
      </c>
      <c r="L78" s="65">
        <v>30</v>
      </c>
      <c r="M78" s="65">
        <v>30</v>
      </c>
      <c r="N78" s="65">
        <v>30</v>
      </c>
      <c r="O78" s="66">
        <v>0</v>
      </c>
      <c r="P78" s="67">
        <f>N78/M78</f>
        <v>1</v>
      </c>
      <c r="Q78" s="204"/>
      <c r="R78" s="25"/>
      <c r="S78" s="27"/>
      <c r="T78" s="34"/>
      <c r="U78" s="17"/>
      <c r="V78" s="18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</row>
    <row r="79" spans="1:49" s="33" customFormat="1" ht="54.75" customHeight="1" outlineLevel="1">
      <c r="A79" s="188">
        <v>4</v>
      </c>
      <c r="B79" s="210" t="s">
        <v>139</v>
      </c>
      <c r="C79" s="211"/>
      <c r="D79" s="118" t="s">
        <v>60</v>
      </c>
      <c r="E79" s="154">
        <v>43</v>
      </c>
      <c r="F79" s="80">
        <v>42212</v>
      </c>
      <c r="G79" s="119" t="s">
        <v>61</v>
      </c>
      <c r="H79" s="118" t="s">
        <v>140</v>
      </c>
      <c r="I79" s="80">
        <v>42212</v>
      </c>
      <c r="J79" s="183"/>
      <c r="K79" s="65">
        <v>191</v>
      </c>
      <c r="L79" s="65">
        <v>34</v>
      </c>
      <c r="M79" s="65">
        <v>34</v>
      </c>
      <c r="N79" s="65">
        <v>30</v>
      </c>
      <c r="O79" s="66">
        <v>4</v>
      </c>
      <c r="P79" s="67">
        <f>N79/M79</f>
        <v>0.8823529411764706</v>
      </c>
      <c r="Q79" s="187" t="s">
        <v>133</v>
      </c>
      <c r="R79" s="25"/>
      <c r="S79" s="27"/>
      <c r="T79" s="34"/>
      <c r="U79" s="17"/>
      <c r="V79" s="18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</row>
    <row r="80" spans="1:49" s="15" customFormat="1" ht="19.5" customHeight="1" outlineLevel="1">
      <c r="A80" s="216" t="s">
        <v>67</v>
      </c>
      <c r="B80" s="217"/>
      <c r="C80" s="217"/>
      <c r="D80" s="90"/>
      <c r="E80" s="90"/>
      <c r="F80" s="73"/>
      <c r="G80" s="119"/>
      <c r="H80" s="74"/>
      <c r="I80" s="74"/>
      <c r="J80" s="49"/>
      <c r="K80" s="65"/>
      <c r="L80" s="65"/>
      <c r="M80" s="65"/>
      <c r="N80" s="65"/>
      <c r="O80" s="66"/>
      <c r="P80" s="67"/>
      <c r="Q80" s="110"/>
      <c r="R80" s="25"/>
      <c r="S80" s="27"/>
      <c r="T80" s="16"/>
      <c r="U80" s="17"/>
      <c r="V80" s="18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245" s="6" customFormat="1" ht="48.75" customHeight="1" outlineLevel="1">
      <c r="A81" s="61">
        <v>1</v>
      </c>
      <c r="B81" s="210" t="s">
        <v>58</v>
      </c>
      <c r="C81" s="211"/>
      <c r="D81" s="61" t="s">
        <v>60</v>
      </c>
      <c r="E81" s="155">
        <v>148</v>
      </c>
      <c r="F81" s="63">
        <v>38154</v>
      </c>
      <c r="G81" s="64" t="s">
        <v>48</v>
      </c>
      <c r="H81" s="117" t="s">
        <v>48</v>
      </c>
      <c r="I81" s="117" t="s">
        <v>65</v>
      </c>
      <c r="J81" s="52"/>
      <c r="K81" s="65">
        <v>93</v>
      </c>
      <c r="L81" s="65">
        <v>10</v>
      </c>
      <c r="M81" s="65">
        <v>10</v>
      </c>
      <c r="N81" s="65">
        <v>8</v>
      </c>
      <c r="O81" s="66">
        <v>2</v>
      </c>
      <c r="P81" s="67">
        <f>N81/M81</f>
        <v>0.8</v>
      </c>
      <c r="Q81" s="110" t="s">
        <v>133</v>
      </c>
      <c r="R81" s="54"/>
      <c r="S81" s="27"/>
      <c r="T81" s="16"/>
      <c r="U81" s="17" t="e">
        <f>+L81/$L$70</f>
        <v>#DIV/0!</v>
      </c>
      <c r="V81" s="18" t="e">
        <f>+U81*P81</f>
        <v>#DIV/0!</v>
      </c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IF81" s="13"/>
      <c r="IG81" s="14"/>
      <c r="IH81" s="14"/>
      <c r="II81" s="14"/>
      <c r="IJ81" s="14"/>
      <c r="IK81" s="14"/>
    </row>
    <row r="82" spans="1:49" s="15" customFormat="1" ht="19.5" customHeight="1" outlineLevel="1">
      <c r="A82" s="216" t="s">
        <v>68</v>
      </c>
      <c r="B82" s="217"/>
      <c r="C82" s="217"/>
      <c r="D82" s="90"/>
      <c r="E82" s="90"/>
      <c r="F82" s="73"/>
      <c r="G82" s="74"/>
      <c r="H82" s="74"/>
      <c r="I82" s="74"/>
      <c r="J82" s="49"/>
      <c r="K82" s="65"/>
      <c r="L82" s="65"/>
      <c r="M82" s="65"/>
      <c r="N82" s="65"/>
      <c r="O82" s="66"/>
      <c r="P82" s="67"/>
      <c r="Q82" s="110"/>
      <c r="R82" s="25"/>
      <c r="S82" s="27"/>
      <c r="T82" s="16"/>
      <c r="U82" s="17"/>
      <c r="V82" s="18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24" s="12" customFormat="1" ht="63" customHeight="1">
      <c r="A83" s="91">
        <v>1</v>
      </c>
      <c r="B83" s="210" t="s">
        <v>69</v>
      </c>
      <c r="C83" s="211"/>
      <c r="D83" s="91" t="s">
        <v>43</v>
      </c>
      <c r="E83" s="153">
        <v>54</v>
      </c>
      <c r="F83" s="93">
        <v>34457</v>
      </c>
      <c r="G83" s="91" t="s">
        <v>46</v>
      </c>
      <c r="H83" s="251" t="s">
        <v>94</v>
      </c>
      <c r="I83" s="177" t="s">
        <v>173</v>
      </c>
      <c r="J83" s="52"/>
      <c r="K83" s="94">
        <v>11</v>
      </c>
      <c r="L83" s="94">
        <v>5</v>
      </c>
      <c r="M83" s="94">
        <v>5</v>
      </c>
      <c r="N83" s="94">
        <v>5</v>
      </c>
      <c r="O83" s="95">
        <v>0</v>
      </c>
      <c r="P83" s="67">
        <f>N83/M83</f>
        <v>1</v>
      </c>
      <c r="Q83" s="110" t="s">
        <v>133</v>
      </c>
      <c r="R83" s="52"/>
      <c r="S83" s="28"/>
      <c r="T83" s="11"/>
      <c r="U83" s="11"/>
      <c r="V83" s="11"/>
      <c r="W83" s="11"/>
      <c r="X83" s="11"/>
    </row>
    <row r="84" spans="1:24" s="12" customFormat="1" ht="51" customHeight="1">
      <c r="A84" s="91">
        <v>2</v>
      </c>
      <c r="B84" s="226" t="s">
        <v>79</v>
      </c>
      <c r="C84" s="226"/>
      <c r="D84" s="91" t="s">
        <v>60</v>
      </c>
      <c r="E84" s="153">
        <v>144</v>
      </c>
      <c r="F84" s="93">
        <v>22419</v>
      </c>
      <c r="G84" s="91" t="s">
        <v>35</v>
      </c>
      <c r="H84" s="252"/>
      <c r="I84" s="177" t="s">
        <v>80</v>
      </c>
      <c r="J84" s="52"/>
      <c r="K84" s="94">
        <v>10</v>
      </c>
      <c r="L84" s="94">
        <v>2</v>
      </c>
      <c r="M84" s="94">
        <v>2</v>
      </c>
      <c r="N84" s="94">
        <v>2</v>
      </c>
      <c r="O84" s="95">
        <v>0</v>
      </c>
      <c r="P84" s="78">
        <f>N84/M84</f>
        <v>1</v>
      </c>
      <c r="Q84" s="110" t="s">
        <v>133</v>
      </c>
      <c r="R84" s="52"/>
      <c r="S84" s="28"/>
      <c r="T84" s="11"/>
      <c r="U84" s="11"/>
      <c r="V84" s="11"/>
      <c r="W84" s="11"/>
      <c r="X84" s="11"/>
    </row>
    <row r="85" spans="1:24" s="12" customFormat="1" ht="81.75" customHeight="1">
      <c r="A85" s="96">
        <v>3</v>
      </c>
      <c r="B85" s="226" t="s">
        <v>112</v>
      </c>
      <c r="C85" s="226"/>
      <c r="D85" s="91" t="s">
        <v>60</v>
      </c>
      <c r="E85" s="153">
        <v>279</v>
      </c>
      <c r="F85" s="93">
        <v>30667</v>
      </c>
      <c r="G85" s="91" t="s">
        <v>35</v>
      </c>
      <c r="H85" s="112" t="s">
        <v>94</v>
      </c>
      <c r="I85" s="93">
        <v>30667</v>
      </c>
      <c r="J85" s="52"/>
      <c r="K85" s="94">
        <v>9</v>
      </c>
      <c r="L85" s="94">
        <v>2</v>
      </c>
      <c r="M85" s="94">
        <v>2</v>
      </c>
      <c r="N85" s="94">
        <v>2</v>
      </c>
      <c r="O85" s="95">
        <v>0</v>
      </c>
      <c r="P85" s="78">
        <f>N85/M85</f>
        <v>1</v>
      </c>
      <c r="Q85" s="110" t="s">
        <v>133</v>
      </c>
      <c r="R85" s="52"/>
      <c r="S85" s="28"/>
      <c r="T85" s="11"/>
      <c r="U85" s="11"/>
      <c r="V85" s="11"/>
      <c r="W85" s="11"/>
      <c r="X85" s="11"/>
    </row>
    <row r="86" spans="1:248" s="129" customFormat="1" ht="27.75" customHeight="1" outlineLevel="1">
      <c r="A86" s="266" t="s">
        <v>129</v>
      </c>
      <c r="B86" s="267"/>
      <c r="C86" s="267"/>
      <c r="D86" s="267"/>
      <c r="E86" s="267"/>
      <c r="F86" s="136"/>
      <c r="G86" s="137"/>
      <c r="H86" s="137"/>
      <c r="I86" s="178"/>
      <c r="J86" s="52"/>
      <c r="K86" s="138"/>
      <c r="L86" s="139"/>
      <c r="M86" s="139"/>
      <c r="N86" s="139"/>
      <c r="O86" s="140"/>
      <c r="P86" s="141">
        <f>AVERAGE(P88)</f>
        <v>0</v>
      </c>
      <c r="Q86" s="126"/>
      <c r="R86" s="122"/>
      <c r="S86" s="127"/>
      <c r="T86" s="128"/>
      <c r="U86" s="128"/>
      <c r="V86" s="142">
        <f>SUM(V87:V88)</f>
        <v>0</v>
      </c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II86" s="143"/>
      <c r="IJ86" s="144"/>
      <c r="IK86" s="144"/>
      <c r="IL86" s="144"/>
      <c r="IM86" s="144"/>
      <c r="IN86" s="144"/>
    </row>
    <row r="87" spans="1:49" s="15" customFormat="1" ht="19.5" customHeight="1" outlineLevel="1">
      <c r="A87" s="216" t="s">
        <v>8</v>
      </c>
      <c r="B87" s="217"/>
      <c r="C87" s="217"/>
      <c r="D87" s="97"/>
      <c r="E87" s="97"/>
      <c r="F87" s="73"/>
      <c r="G87" s="74"/>
      <c r="H87" s="74"/>
      <c r="I87" s="74"/>
      <c r="J87" s="49"/>
      <c r="K87" s="75"/>
      <c r="L87" s="76"/>
      <c r="M87" s="76"/>
      <c r="N87" s="76"/>
      <c r="O87" s="88"/>
      <c r="P87" s="78"/>
      <c r="Q87" s="110"/>
      <c r="R87" s="25"/>
      <c r="S87" s="27"/>
      <c r="T87" s="16"/>
      <c r="U87" s="17"/>
      <c r="V87" s="18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245" s="6" customFormat="1" ht="51.75" customHeight="1" outlineLevel="1">
      <c r="A88" s="61">
        <v>1</v>
      </c>
      <c r="B88" s="257" t="s">
        <v>85</v>
      </c>
      <c r="C88" s="258"/>
      <c r="D88" s="61" t="s">
        <v>60</v>
      </c>
      <c r="E88" s="155">
        <v>157</v>
      </c>
      <c r="F88" s="71">
        <v>39263</v>
      </c>
      <c r="G88" s="70" t="s">
        <v>86</v>
      </c>
      <c r="H88" s="109" t="s">
        <v>94</v>
      </c>
      <c r="I88" s="71">
        <v>39263</v>
      </c>
      <c r="J88" s="52"/>
      <c r="K88" s="98">
        <v>107</v>
      </c>
      <c r="L88" s="98">
        <v>32</v>
      </c>
      <c r="M88" s="98">
        <v>32</v>
      </c>
      <c r="N88" s="98">
        <v>0</v>
      </c>
      <c r="O88" s="99">
        <v>32</v>
      </c>
      <c r="P88" s="100">
        <f>N88/M88</f>
        <v>0</v>
      </c>
      <c r="Q88" s="110" t="s">
        <v>133</v>
      </c>
      <c r="R88" s="54"/>
      <c r="S88" s="27"/>
      <c r="T88" s="16"/>
      <c r="U88" s="17"/>
      <c r="V88" s="1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IF88" s="13"/>
      <c r="IG88" s="14"/>
      <c r="IH88" s="14"/>
      <c r="II88" s="14"/>
      <c r="IJ88" s="14"/>
      <c r="IK88" s="14"/>
    </row>
    <row r="89" spans="1:49" s="169" customFormat="1" ht="26.25" customHeight="1" outlineLevel="1">
      <c r="A89" s="214" t="s">
        <v>130</v>
      </c>
      <c r="B89" s="215"/>
      <c r="C89" s="215"/>
      <c r="D89" s="215"/>
      <c r="E89" s="215"/>
      <c r="F89" s="162"/>
      <c r="G89" s="163"/>
      <c r="H89" s="163"/>
      <c r="I89" s="179"/>
      <c r="J89" s="49"/>
      <c r="K89" s="218">
        <f>AVERAGE(P90:P92)</f>
        <v>1</v>
      </c>
      <c r="L89" s="219"/>
      <c r="M89" s="219"/>
      <c r="N89" s="219"/>
      <c r="O89" s="219"/>
      <c r="P89" s="220"/>
      <c r="Q89" s="126"/>
      <c r="R89" s="164"/>
      <c r="S89" s="165"/>
      <c r="T89" s="166"/>
      <c r="U89" s="167"/>
      <c r="V89" s="168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</row>
    <row r="90" spans="1:50" s="15" customFormat="1" ht="40.5" customHeight="1" outlineLevel="1">
      <c r="A90" s="61">
        <v>1</v>
      </c>
      <c r="B90" s="259" t="s">
        <v>113</v>
      </c>
      <c r="C90" s="260"/>
      <c r="D90" s="61" t="s">
        <v>51</v>
      </c>
      <c r="E90" s="155">
        <v>382</v>
      </c>
      <c r="F90" s="80">
        <v>35886</v>
      </c>
      <c r="G90" s="91" t="s">
        <v>52</v>
      </c>
      <c r="H90" s="110" t="s">
        <v>48</v>
      </c>
      <c r="I90" s="80" t="s">
        <v>216</v>
      </c>
      <c r="J90" s="49"/>
      <c r="K90" s="65">
        <v>1</v>
      </c>
      <c r="L90" s="65">
        <v>1</v>
      </c>
      <c r="M90" s="65">
        <v>1</v>
      </c>
      <c r="N90" s="65">
        <v>1</v>
      </c>
      <c r="O90" s="66">
        <v>0</v>
      </c>
      <c r="P90" s="89">
        <f>N90/M90</f>
        <v>1</v>
      </c>
      <c r="Q90" s="110" t="s">
        <v>133</v>
      </c>
      <c r="R90" s="25"/>
      <c r="S90" s="27"/>
      <c r="T90" s="16"/>
      <c r="U90" s="17"/>
      <c r="V90" s="18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</row>
    <row r="91" spans="1:50" s="15" customFormat="1" ht="39" customHeight="1" outlineLevel="1">
      <c r="A91" s="61">
        <v>2</v>
      </c>
      <c r="B91" s="224" t="s">
        <v>114</v>
      </c>
      <c r="C91" s="225"/>
      <c r="D91" s="61" t="s">
        <v>51</v>
      </c>
      <c r="E91" s="155">
        <v>2245</v>
      </c>
      <c r="F91" s="80">
        <v>34333</v>
      </c>
      <c r="G91" s="91" t="s">
        <v>52</v>
      </c>
      <c r="H91" s="110" t="s">
        <v>48</v>
      </c>
      <c r="I91" s="80">
        <v>44448</v>
      </c>
      <c r="J91" s="49"/>
      <c r="K91" s="65">
        <v>1</v>
      </c>
      <c r="L91" s="65">
        <v>1</v>
      </c>
      <c r="M91" s="65">
        <v>1</v>
      </c>
      <c r="N91" s="65">
        <v>1</v>
      </c>
      <c r="O91" s="66">
        <v>0</v>
      </c>
      <c r="P91" s="89">
        <f>N91/M91</f>
        <v>1</v>
      </c>
      <c r="Q91" s="110" t="s">
        <v>133</v>
      </c>
      <c r="R91" s="25"/>
      <c r="S91" s="27"/>
      <c r="T91" s="16"/>
      <c r="U91" s="17"/>
      <c r="V91" s="18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</row>
    <row r="92" spans="1:50" s="15" customFormat="1" ht="36" customHeight="1" outlineLevel="1">
      <c r="A92" s="61">
        <v>3</v>
      </c>
      <c r="B92" s="224" t="s">
        <v>115</v>
      </c>
      <c r="C92" s="225"/>
      <c r="D92" s="61" t="s">
        <v>51</v>
      </c>
      <c r="E92" s="155">
        <v>2190</v>
      </c>
      <c r="F92" s="80">
        <v>34129</v>
      </c>
      <c r="G92" s="91" t="s">
        <v>52</v>
      </c>
      <c r="H92" s="110" t="s">
        <v>48</v>
      </c>
      <c r="I92" s="80" t="s">
        <v>217</v>
      </c>
      <c r="J92" s="49"/>
      <c r="K92" s="65">
        <v>1</v>
      </c>
      <c r="L92" s="65">
        <v>1</v>
      </c>
      <c r="M92" s="65">
        <v>1</v>
      </c>
      <c r="N92" s="65">
        <v>1</v>
      </c>
      <c r="O92" s="66">
        <v>0</v>
      </c>
      <c r="P92" s="89">
        <f>N92/M92</f>
        <v>1</v>
      </c>
      <c r="Q92" s="110" t="s">
        <v>133</v>
      </c>
      <c r="R92" s="25"/>
      <c r="S92" s="27"/>
      <c r="T92" s="16"/>
      <c r="U92" s="17"/>
      <c r="V92" s="18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</row>
    <row r="93" spans="1:21" s="12" customFormat="1" ht="36" customHeight="1">
      <c r="A93" s="61">
        <v>4</v>
      </c>
      <c r="B93" s="248" t="s">
        <v>116</v>
      </c>
      <c r="C93" s="248"/>
      <c r="D93" s="61" t="s">
        <v>51</v>
      </c>
      <c r="E93" s="155">
        <v>1433</v>
      </c>
      <c r="F93" s="80">
        <v>36113</v>
      </c>
      <c r="G93" s="91" t="s">
        <v>52</v>
      </c>
      <c r="H93" s="253" t="s">
        <v>95</v>
      </c>
      <c r="I93" s="80">
        <v>36113</v>
      </c>
      <c r="J93" s="52"/>
      <c r="K93" s="94">
        <v>1</v>
      </c>
      <c r="L93" s="94">
        <v>1</v>
      </c>
      <c r="M93" s="94">
        <v>1</v>
      </c>
      <c r="N93" s="94">
        <v>1</v>
      </c>
      <c r="O93" s="95">
        <v>0</v>
      </c>
      <c r="P93" s="89">
        <f>N93/M93</f>
        <v>1</v>
      </c>
      <c r="Q93" s="110" t="s">
        <v>133</v>
      </c>
      <c r="R93" s="60"/>
      <c r="S93" s="28"/>
      <c r="T93" s="11"/>
      <c r="U93" s="11"/>
    </row>
    <row r="94" spans="1:21" s="12" customFormat="1" ht="39" customHeight="1">
      <c r="A94" s="61">
        <v>7</v>
      </c>
      <c r="B94" s="248" t="s">
        <v>117</v>
      </c>
      <c r="C94" s="248"/>
      <c r="D94" s="61" t="s">
        <v>51</v>
      </c>
      <c r="E94" s="155">
        <v>436</v>
      </c>
      <c r="F94" s="80">
        <v>36643</v>
      </c>
      <c r="G94" s="91" t="s">
        <v>52</v>
      </c>
      <c r="H94" s="254"/>
      <c r="I94" s="80">
        <v>36643</v>
      </c>
      <c r="J94" s="52"/>
      <c r="K94" s="94">
        <v>1</v>
      </c>
      <c r="L94" s="94">
        <v>1</v>
      </c>
      <c r="M94" s="94">
        <v>1</v>
      </c>
      <c r="N94" s="94">
        <v>1</v>
      </c>
      <c r="O94" s="95">
        <v>0</v>
      </c>
      <c r="P94" s="89">
        <f>N94/M94</f>
        <v>1</v>
      </c>
      <c r="Q94" s="110" t="s">
        <v>133</v>
      </c>
      <c r="R94" s="60"/>
      <c r="S94" s="28"/>
      <c r="T94" s="11"/>
      <c r="U94" s="11"/>
    </row>
    <row r="95" spans="1:49" s="15" customFormat="1" ht="36.75" customHeight="1" outlineLevel="1">
      <c r="A95" s="216" t="s">
        <v>131</v>
      </c>
      <c r="B95" s="314"/>
      <c r="C95" s="314"/>
      <c r="D95" s="101"/>
      <c r="E95" s="101"/>
      <c r="F95" s="73"/>
      <c r="G95" s="74"/>
      <c r="H95" s="74"/>
      <c r="I95" s="74"/>
      <c r="J95" s="49"/>
      <c r="K95" s="65"/>
      <c r="L95" s="65"/>
      <c r="M95" s="65"/>
      <c r="N95" s="65"/>
      <c r="O95" s="66"/>
      <c r="P95" s="67"/>
      <c r="Q95" s="110" t="s">
        <v>133</v>
      </c>
      <c r="R95" s="25"/>
      <c r="S95" s="27"/>
      <c r="T95" s="16"/>
      <c r="U95" s="17"/>
      <c r="V95" s="18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1:50" s="15" customFormat="1" ht="47.25" customHeight="1" outlineLevel="1">
      <c r="A96" s="110">
        <v>1</v>
      </c>
      <c r="B96" s="310" t="s">
        <v>96</v>
      </c>
      <c r="C96" s="310"/>
      <c r="D96" s="110" t="s">
        <v>89</v>
      </c>
      <c r="E96" s="155">
        <v>84861</v>
      </c>
      <c r="F96" s="80">
        <v>39443</v>
      </c>
      <c r="G96" s="109" t="s">
        <v>132</v>
      </c>
      <c r="H96" s="109" t="s">
        <v>90</v>
      </c>
      <c r="I96" s="80">
        <v>39443</v>
      </c>
      <c r="J96" s="49"/>
      <c r="K96" s="65">
        <v>1</v>
      </c>
      <c r="L96" s="65">
        <v>1</v>
      </c>
      <c r="M96" s="65">
        <v>1</v>
      </c>
      <c r="N96" s="65">
        <v>1</v>
      </c>
      <c r="O96" s="66">
        <v>0</v>
      </c>
      <c r="P96" s="89">
        <f>N96/M96</f>
        <v>1</v>
      </c>
      <c r="Q96" s="110" t="s">
        <v>133</v>
      </c>
      <c r="R96" s="25"/>
      <c r="S96" s="27"/>
      <c r="T96" s="16"/>
      <c r="U96" s="17"/>
      <c r="V96" s="18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</row>
    <row r="97" spans="1:50" s="33" customFormat="1" ht="24.75" customHeight="1" outlineLevel="1">
      <c r="A97" s="49"/>
      <c r="B97" s="182"/>
      <c r="C97" s="195"/>
      <c r="D97" s="49"/>
      <c r="E97" s="186"/>
      <c r="F97" s="185"/>
      <c r="G97" s="49"/>
      <c r="H97" s="49"/>
      <c r="I97" s="185"/>
      <c r="J97" s="49"/>
      <c r="K97" s="49"/>
      <c r="L97" s="49"/>
      <c r="M97" s="49"/>
      <c r="N97" s="49"/>
      <c r="O97" s="180"/>
      <c r="P97" s="181"/>
      <c r="Q97" s="49"/>
      <c r="R97" s="25"/>
      <c r="S97" s="27"/>
      <c r="T97" s="34"/>
      <c r="U97" s="17"/>
      <c r="V97" s="18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1:50" s="33" customFormat="1" ht="47.25" customHeight="1" outlineLevel="1">
      <c r="A98" s="49"/>
      <c r="B98" s="182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180"/>
      <c r="P98" s="181"/>
      <c r="Q98" s="49"/>
      <c r="R98" s="25"/>
      <c r="S98" s="27"/>
      <c r="T98" s="34"/>
      <c r="U98" s="17"/>
      <c r="V98" s="18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1:50" s="33" customFormat="1" ht="47.25" customHeight="1" outlineLevel="1">
      <c r="A99" s="49"/>
      <c r="B99" s="182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180"/>
      <c r="P99" s="181"/>
      <c r="Q99" s="49"/>
      <c r="R99" s="25"/>
      <c r="S99" s="27"/>
      <c r="T99" s="34"/>
      <c r="U99" s="17"/>
      <c r="V99" s="18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1:50" s="33" customFormat="1" ht="21" customHeight="1" outlineLevel="1">
      <c r="A100" s="49"/>
      <c r="B100" s="182"/>
      <c r="C100" s="245" t="s">
        <v>221</v>
      </c>
      <c r="D100" s="247"/>
      <c r="E100" s="245" t="s">
        <v>206</v>
      </c>
      <c r="F100" s="246"/>
      <c r="G100" s="246"/>
      <c r="H100" s="247"/>
      <c r="I100" s="213" t="s">
        <v>207</v>
      </c>
      <c r="J100" s="213"/>
      <c r="K100" s="213"/>
      <c r="L100" s="213"/>
      <c r="M100" s="213"/>
      <c r="N100" s="213"/>
      <c r="O100" s="180"/>
      <c r="P100" s="181"/>
      <c r="Q100" s="49"/>
      <c r="R100" s="25"/>
      <c r="S100" s="27"/>
      <c r="T100" s="34"/>
      <c r="U100" s="17"/>
      <c r="V100" s="18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  <row r="101" spans="1:50" s="33" customFormat="1" ht="20.25" customHeight="1" outlineLevel="1">
      <c r="A101" s="49"/>
      <c r="B101" s="182"/>
      <c r="C101" s="229" t="s">
        <v>134</v>
      </c>
      <c r="D101" s="230"/>
      <c r="E101" s="229" t="s">
        <v>135</v>
      </c>
      <c r="F101" s="232"/>
      <c r="G101" s="232"/>
      <c r="H101" s="230"/>
      <c r="I101" s="229" t="s">
        <v>136</v>
      </c>
      <c r="J101" s="232"/>
      <c r="K101" s="232"/>
      <c r="L101" s="232"/>
      <c r="M101" s="232"/>
      <c r="N101" s="230"/>
      <c r="O101" s="180"/>
      <c r="P101" s="181"/>
      <c r="Q101" s="49"/>
      <c r="R101" s="25"/>
      <c r="S101" s="27"/>
      <c r="T101" s="34"/>
      <c r="U101" s="17"/>
      <c r="V101" s="18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</row>
    <row r="102" spans="1:50" s="33" customFormat="1" ht="47.25" customHeight="1" outlineLevel="1">
      <c r="A102" s="49"/>
      <c r="B102" s="182"/>
      <c r="C102" s="195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180"/>
      <c r="P102" s="181"/>
      <c r="Q102" s="49"/>
      <c r="R102" s="25"/>
      <c r="S102" s="27"/>
      <c r="T102" s="34"/>
      <c r="U102" s="17"/>
      <c r="V102" s="18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</row>
    <row r="103" spans="1:50" s="33" customFormat="1" ht="26.25" customHeight="1" outlineLevel="1">
      <c r="A103" s="49"/>
      <c r="B103" s="182"/>
      <c r="C103" s="195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180"/>
      <c r="P103" s="181"/>
      <c r="Q103" s="49"/>
      <c r="R103" s="25"/>
      <c r="S103" s="27"/>
      <c r="T103" s="34"/>
      <c r="U103" s="17"/>
      <c r="V103" s="18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</row>
    <row r="104" spans="1:50" s="15" customFormat="1" ht="19.5" customHeight="1" outlineLevel="1">
      <c r="A104" s="40"/>
      <c r="B104" s="309"/>
      <c r="C104" s="309"/>
      <c r="D104" s="49"/>
      <c r="E104" s="184"/>
      <c r="F104" s="185"/>
      <c r="G104" s="49"/>
      <c r="H104" s="49"/>
      <c r="I104" s="49"/>
      <c r="J104" s="49"/>
      <c r="K104" s="49"/>
      <c r="L104" s="49"/>
      <c r="M104" s="49"/>
      <c r="N104" s="49"/>
      <c r="O104" s="180"/>
      <c r="P104" s="181"/>
      <c r="Q104" s="49"/>
      <c r="R104" s="25"/>
      <c r="S104" s="27"/>
      <c r="T104" s="16"/>
      <c r="U104" s="17"/>
      <c r="V104" s="18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</row>
    <row r="105" spans="10:19" ht="15" hidden="1">
      <c r="J105" s="52"/>
      <c r="S105" s="27"/>
    </row>
    <row r="106" spans="10:19" ht="15" hidden="1">
      <c r="J106" s="52"/>
      <c r="S106" s="27"/>
    </row>
    <row r="107" spans="2:19" ht="15" hidden="1">
      <c r="B107" s="236"/>
      <c r="C107" s="238"/>
      <c r="D107" s="236"/>
      <c r="E107" s="237"/>
      <c r="F107" s="237"/>
      <c r="G107" s="238"/>
      <c r="H107" s="221"/>
      <c r="I107" s="221"/>
      <c r="J107" s="221"/>
      <c r="K107" s="221"/>
      <c r="S107" s="27"/>
    </row>
    <row r="108" spans="2:19" ht="15" hidden="1">
      <c r="B108" s="239"/>
      <c r="C108" s="241"/>
      <c r="D108" s="239"/>
      <c r="E108" s="240"/>
      <c r="F108" s="240"/>
      <c r="G108" s="241"/>
      <c r="H108" s="221"/>
      <c r="I108" s="221"/>
      <c r="J108" s="221"/>
      <c r="K108" s="221"/>
      <c r="S108" s="27"/>
    </row>
    <row r="109" spans="2:11" ht="15" hidden="1">
      <c r="B109" s="242"/>
      <c r="C109" s="244"/>
      <c r="D109" s="242"/>
      <c r="E109" s="243"/>
      <c r="F109" s="243"/>
      <c r="G109" s="244"/>
      <c r="H109" s="221"/>
      <c r="I109" s="221"/>
      <c r="J109" s="221"/>
      <c r="K109" s="221"/>
    </row>
    <row r="110" spans="2:11" ht="30.75" customHeight="1" hidden="1">
      <c r="B110" s="227" t="s">
        <v>138</v>
      </c>
      <c r="C110" s="228"/>
      <c r="D110" s="227" t="s">
        <v>137</v>
      </c>
      <c r="E110" s="231"/>
      <c r="F110" s="231"/>
      <c r="G110" s="228"/>
      <c r="H110" s="233" t="s">
        <v>137</v>
      </c>
      <c r="I110" s="234"/>
      <c r="J110" s="234"/>
      <c r="K110" s="234"/>
    </row>
    <row r="111" spans="2:11" ht="15" hidden="1">
      <c r="B111" s="229" t="s">
        <v>134</v>
      </c>
      <c r="C111" s="230"/>
      <c r="D111" s="229" t="s">
        <v>135</v>
      </c>
      <c r="E111" s="232"/>
      <c r="F111" s="232"/>
      <c r="G111" s="230"/>
      <c r="H111" s="235" t="s">
        <v>136</v>
      </c>
      <c r="I111" s="235"/>
      <c r="J111" s="235"/>
      <c r="K111" s="235"/>
    </row>
    <row r="112" ht="15" hidden="1"/>
    <row r="113" ht="15" hidden="1"/>
  </sheetData>
  <sheetProtection autoFilter="0"/>
  <mergeCells count="130">
    <mergeCell ref="B43:C43"/>
    <mergeCell ref="B44:C44"/>
    <mergeCell ref="B46:C46"/>
    <mergeCell ref="B47:C47"/>
    <mergeCell ref="B55:C55"/>
    <mergeCell ref="B104:C104"/>
    <mergeCell ref="B96:C96"/>
    <mergeCell ref="B73:C73"/>
    <mergeCell ref="B76:C76"/>
    <mergeCell ref="B77:C77"/>
    <mergeCell ref="C100:D100"/>
    <mergeCell ref="A95:C95"/>
    <mergeCell ref="A86:E86"/>
    <mergeCell ref="B91:C91"/>
    <mergeCell ref="A75:C75"/>
    <mergeCell ref="B22:C22"/>
    <mergeCell ref="A34:C34"/>
    <mergeCell ref="B35:C35"/>
    <mergeCell ref="A27:C27"/>
    <mergeCell ref="B51:C51"/>
    <mergeCell ref="B33:C33"/>
    <mergeCell ref="B45:C45"/>
    <mergeCell ref="B40:C40"/>
    <mergeCell ref="B42:C42"/>
    <mergeCell ref="A39:C39"/>
    <mergeCell ref="G32:G33"/>
    <mergeCell ref="B30:C30"/>
    <mergeCell ref="B32:C32"/>
    <mergeCell ref="B31:C31"/>
    <mergeCell ref="B29:C29"/>
    <mergeCell ref="A70:C70"/>
    <mergeCell ref="A37:C37"/>
    <mergeCell ref="B36:C36"/>
    <mergeCell ref="B53:C53"/>
    <mergeCell ref="B56:C56"/>
    <mergeCell ref="P6:Q6"/>
    <mergeCell ref="C3:H4"/>
    <mergeCell ref="B10:C11"/>
    <mergeCell ref="A1:B4"/>
    <mergeCell ref="A10:A11"/>
    <mergeCell ref="A26:E26"/>
    <mergeCell ref="A12:E12"/>
    <mergeCell ref="B21:C21"/>
    <mergeCell ref="B13:C13"/>
    <mergeCell ref="B14:C14"/>
    <mergeCell ref="V8:V10"/>
    <mergeCell ref="K8:P10"/>
    <mergeCell ref="F10:F11"/>
    <mergeCell ref="H10:H11"/>
    <mergeCell ref="D10:D11"/>
    <mergeCell ref="K1:Q4"/>
    <mergeCell ref="K6:O6"/>
    <mergeCell ref="E10:E11"/>
    <mergeCell ref="C1:H2"/>
    <mergeCell ref="H6:I6"/>
    <mergeCell ref="K7:Q7"/>
    <mergeCell ref="Q8:Q10"/>
    <mergeCell ref="I10:I11"/>
    <mergeCell ref="G10:G11"/>
    <mergeCell ref="B38:C38"/>
    <mergeCell ref="A19:I19"/>
    <mergeCell ref="B24:C24"/>
    <mergeCell ref="B28:C28"/>
    <mergeCell ref="G23:G24"/>
    <mergeCell ref="B23:C23"/>
    <mergeCell ref="B15:C15"/>
    <mergeCell ref="H83:H84"/>
    <mergeCell ref="H93:H94"/>
    <mergeCell ref="H73:H74"/>
    <mergeCell ref="A80:C80"/>
    <mergeCell ref="B94:C94"/>
    <mergeCell ref="B74:C74"/>
    <mergeCell ref="B84:C84"/>
    <mergeCell ref="B81:C81"/>
    <mergeCell ref="B88:C88"/>
    <mergeCell ref="B16:C16"/>
    <mergeCell ref="B17:C17"/>
    <mergeCell ref="B20:C20"/>
    <mergeCell ref="B18:C18"/>
    <mergeCell ref="B107:C109"/>
    <mergeCell ref="B50:C50"/>
    <mergeCell ref="A52:C52"/>
    <mergeCell ref="B59:C59"/>
    <mergeCell ref="B57:C57"/>
    <mergeCell ref="B54:C54"/>
    <mergeCell ref="D107:G109"/>
    <mergeCell ref="C101:D101"/>
    <mergeCell ref="E100:H100"/>
    <mergeCell ref="E101:H101"/>
    <mergeCell ref="B61:C61"/>
    <mergeCell ref="H107:K109"/>
    <mergeCell ref="I101:N101"/>
    <mergeCell ref="B93:C93"/>
    <mergeCell ref="A69:E69"/>
    <mergeCell ref="B85:C85"/>
    <mergeCell ref="B110:C110"/>
    <mergeCell ref="B111:C111"/>
    <mergeCell ref="D110:G110"/>
    <mergeCell ref="D111:G111"/>
    <mergeCell ref="H110:K110"/>
    <mergeCell ref="H111:K111"/>
    <mergeCell ref="H7:I7"/>
    <mergeCell ref="H8:I8"/>
    <mergeCell ref="C98:D99"/>
    <mergeCell ref="E98:H99"/>
    <mergeCell ref="I98:N99"/>
    <mergeCell ref="B92:C92"/>
    <mergeCell ref="B71:C71"/>
    <mergeCell ref="B48:C48"/>
    <mergeCell ref="B49:C49"/>
    <mergeCell ref="B25:C25"/>
    <mergeCell ref="I100:N100"/>
    <mergeCell ref="A89:E89"/>
    <mergeCell ref="A82:C82"/>
    <mergeCell ref="K89:P89"/>
    <mergeCell ref="B72:C72"/>
    <mergeCell ref="B79:C79"/>
    <mergeCell ref="B83:C83"/>
    <mergeCell ref="A87:C87"/>
    <mergeCell ref="B90:C90"/>
    <mergeCell ref="B66:C66"/>
    <mergeCell ref="B67:C67"/>
    <mergeCell ref="B68:C68"/>
    <mergeCell ref="B78:C78"/>
    <mergeCell ref="B58:C58"/>
    <mergeCell ref="B60:C60"/>
    <mergeCell ref="B64:C64"/>
    <mergeCell ref="B62:C62"/>
    <mergeCell ref="B63:C63"/>
    <mergeCell ref="B65:C65"/>
  </mergeCells>
  <hyperlinks>
    <hyperlink ref="A12" location="Menú!A1" display="1. Temática Legislación General"/>
    <hyperlink ref="A19" location="Menú!A1" display="2. Temática Laboral"/>
    <hyperlink ref="A26" location="Menú!A1" display="3. Temática Seguridad y Salud Ocupacional (Accidentes del Trabajo)"/>
    <hyperlink ref="A69" location="'Menú Viña Santa Ema'!A1" display="4. Temática Ambiental"/>
    <hyperlink ref="A86" location="Menú!A1" display="5. Temática Sustancias Peligrosas"/>
    <hyperlink ref="A12:C12" location="'Menú Standar'!A1" display="1. Temática Legislación General"/>
  </hyperlinks>
  <printOptions horizontalCentered="1" verticalCentered="1"/>
  <pageMargins left="0" right="0" top="0" bottom="0" header="0" footer="0"/>
  <pageSetup fitToHeight="2" fitToWidth="1"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Dos en 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SIGMA Ingenieros Consultores</dc:creator>
  <cp:keywords/>
  <dc:description/>
  <cp:lastModifiedBy>Lisbeth</cp:lastModifiedBy>
  <cp:lastPrinted>2022-05-16T16:37:53Z</cp:lastPrinted>
  <dcterms:created xsi:type="dcterms:W3CDTF">2009-11-11T14:47:03Z</dcterms:created>
  <dcterms:modified xsi:type="dcterms:W3CDTF">2024-02-05T15:58:30Z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